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21" firstSheet="2" activeTab="7"/>
  </bookViews>
  <sheets>
    <sheet name="Додаток №1 (2)" sheetId="11" state="hidden" r:id="rId1"/>
    <sheet name="ПТ(Додаток№1) (2)" sheetId="10" state="hidden" r:id="rId2"/>
    <sheet name="Додаток №1" sheetId="8" r:id="rId3"/>
    <sheet name="ПТ(Додаток№1)" sheetId="9" r:id="rId4"/>
    <sheet name="Додаток №2" sheetId="4" r:id="rId5"/>
    <sheet name="ПТ(Додаток№2)" sheetId="5" r:id="rId6"/>
    <sheet name="додаток 3" sheetId="12" r:id="rId7"/>
    <sheet name="ПТ (додаток 3)" sheetId="13" r:id="rId8"/>
  </sheets>
  <definedNames>
    <definedName name="_xlnm._FilterDatabase" localSheetId="6" hidden="1">'додаток 3'!$A$10:$B$47</definedName>
    <definedName name="_xlnm._FilterDatabase" localSheetId="7" hidden="1">'ПТ (додаток 3)'!$A$7:$B$45</definedName>
    <definedName name="_xlnm.Print_Titles" localSheetId="6">'додаток 3'!$A:$B,'додаток 3'!$8:$9</definedName>
    <definedName name="_xlnm.Print_Titles" localSheetId="4">'Додаток №2'!$6:$8</definedName>
    <definedName name="_xlnm.Print_Titles" localSheetId="7">'ПТ (додаток 3)'!$A:$B,'ПТ (додаток 3)'!$5:$7</definedName>
    <definedName name="_xlnm.Print_Titles" localSheetId="5">'ПТ(Додаток№2)'!$4:$5</definedName>
    <definedName name="_xlnm.Print_Titles">'Додаток №1'!$6:$6</definedName>
    <definedName name="_xlnm.Print_Area" localSheetId="6">'додаток 3'!$A$7:$C$47</definedName>
    <definedName name="_xlnm.Print_Area" localSheetId="0">'Додаток №1 (2)'!$A$1:$E$23</definedName>
    <definedName name="_xlnm.Print_Area" localSheetId="4">'Додаток №2'!$A$1:$N$20</definedName>
    <definedName name="_xlnm.Print_Area" localSheetId="7">'ПТ (додаток 3)'!$A$4:$D$45</definedName>
    <definedName name="_xlnm.Print_Area" localSheetId="3">'ПТ(Додаток№1)'!$A$1:$K$10</definedName>
    <definedName name="_xlnm.Print_Area" localSheetId="1">'ПТ(Додаток№1) (2)'!$A$1:$K$19</definedName>
    <definedName name="_xlnm.Print_Area" localSheetId="5">'ПТ(Додаток№2)'!$A$1:$L$13</definedName>
  </definedNames>
  <calcPr calcId="191029"/>
</workbook>
</file>

<file path=xl/calcChain.xml><?xml version="1.0" encoding="utf-8"?>
<calcChain xmlns="http://schemas.openxmlformats.org/spreadsheetml/2006/main">
  <c r="C47" i="12" l="1"/>
  <c r="D45" i="13"/>
  <c r="E26" i="13"/>
  <c r="E16" i="13"/>
  <c r="E45" i="13" s="1"/>
  <c r="K7" i="9" l="1"/>
  <c r="K7" i="5"/>
  <c r="H7" i="5" s="1"/>
  <c r="K6" i="5"/>
  <c r="H6" i="5" s="1"/>
  <c r="I7" i="5"/>
  <c r="D7" i="5"/>
  <c r="G7" i="5" l="1"/>
  <c r="I15" i="10"/>
  <c r="H15" i="10"/>
  <c r="F15" i="10" s="1"/>
  <c r="G15" i="10"/>
  <c r="K14" i="10"/>
  <c r="K13" i="10" s="1"/>
  <c r="J14" i="10"/>
  <c r="G14" i="10" s="1"/>
  <c r="H14" i="10"/>
  <c r="I11" i="10"/>
  <c r="H11" i="10"/>
  <c r="G11" i="10"/>
  <c r="K10" i="10"/>
  <c r="I10" i="10" s="1"/>
  <c r="J10" i="10"/>
  <c r="H10" i="10"/>
  <c r="G10" i="10"/>
  <c r="I9" i="10"/>
  <c r="H9" i="10"/>
  <c r="G9" i="10"/>
  <c r="K8" i="10"/>
  <c r="H8" i="10" s="1"/>
  <c r="J8" i="10"/>
  <c r="G8" i="10" s="1"/>
  <c r="H8" i="9"/>
  <c r="I18" i="10"/>
  <c r="H18" i="10"/>
  <c r="G18" i="10"/>
  <c r="K17" i="10"/>
  <c r="K16" i="10" s="1"/>
  <c r="H16" i="10" s="1"/>
  <c r="J17" i="10"/>
  <c r="G17" i="10" s="1"/>
  <c r="C13" i="10"/>
  <c r="J12" i="4"/>
  <c r="E12" i="4"/>
  <c r="H9" i="5"/>
  <c r="E13" i="4" s="1"/>
  <c r="J9" i="5"/>
  <c r="I9" i="5"/>
  <c r="J13" i="4" s="1"/>
  <c r="I13" i="4" s="1"/>
  <c r="H12" i="5"/>
  <c r="I12" i="5"/>
  <c r="J16" i="4" s="1"/>
  <c r="K11" i="5"/>
  <c r="K10" i="5" s="1"/>
  <c r="H10" i="5" s="1"/>
  <c r="L11" i="5"/>
  <c r="I11" i="5" s="1"/>
  <c r="L6" i="5"/>
  <c r="E16" i="4" l="1"/>
  <c r="E9" i="4" s="1"/>
  <c r="G12" i="5"/>
  <c r="F18" i="10"/>
  <c r="F14" i="10"/>
  <c r="I8" i="10"/>
  <c r="F9" i="10"/>
  <c r="F11" i="10"/>
  <c r="E14" i="4"/>
  <c r="E10" i="4"/>
  <c r="E11" i="4"/>
  <c r="F8" i="10"/>
  <c r="F10" i="10"/>
  <c r="I14" i="10"/>
  <c r="G8" i="5"/>
  <c r="D13" i="4"/>
  <c r="G9" i="5"/>
  <c r="K12" i="10"/>
  <c r="H12" i="10" s="1"/>
  <c r="H13" i="10"/>
  <c r="J13" i="10"/>
  <c r="H17" i="10"/>
  <c r="F17" i="10" s="1"/>
  <c r="H11" i="5"/>
  <c r="G11" i="5" s="1"/>
  <c r="I17" i="10"/>
  <c r="I16" i="10" s="1"/>
  <c r="J16" i="10"/>
  <c r="G16" i="10" s="1"/>
  <c r="F16" i="10" s="1"/>
  <c r="J11" i="5"/>
  <c r="L10" i="5"/>
  <c r="E15" i="4" l="1"/>
  <c r="N13" i="4"/>
  <c r="J12" i="10"/>
  <c r="I13" i="10"/>
  <c r="G13" i="10"/>
  <c r="F13" i="10" s="1"/>
  <c r="K7" i="10"/>
  <c r="L5" i="5"/>
  <c r="I10" i="5"/>
  <c r="G10" i="5" s="1"/>
  <c r="K6" i="10" l="1"/>
  <c r="H7" i="10"/>
  <c r="I12" i="10"/>
  <c r="G12" i="10"/>
  <c r="F12" i="10" s="1"/>
  <c r="J7" i="10"/>
  <c r="J6" i="10" l="1"/>
  <c r="G7" i="10"/>
  <c r="F7" i="10" s="1"/>
  <c r="I7" i="10"/>
  <c r="K5" i="10"/>
  <c r="H5" i="10" s="1"/>
  <c r="H6" i="10"/>
  <c r="I6" i="10" l="1"/>
  <c r="G6" i="10"/>
  <c r="F6" i="10" s="1"/>
  <c r="J5" i="10"/>
  <c r="I5" i="10" l="1"/>
  <c r="G5" i="10"/>
  <c r="F5" i="10" s="1"/>
  <c r="D20" i="11" l="1"/>
  <c r="D11" i="5"/>
  <c r="D16" i="11" l="1"/>
  <c r="D18" i="11"/>
  <c r="D19" i="11"/>
  <c r="D17" i="11"/>
  <c r="E19" i="11"/>
  <c r="E17" i="11"/>
  <c r="E23" i="11"/>
  <c r="E20" i="11"/>
  <c r="C20" i="11" s="1"/>
  <c r="D14" i="11"/>
  <c r="E14" i="11"/>
  <c r="D22" i="11"/>
  <c r="D23" i="11"/>
  <c r="D12" i="11"/>
  <c r="E22" i="11"/>
  <c r="E12" i="11"/>
  <c r="C14" i="11" l="1"/>
  <c r="C23" i="11"/>
  <c r="C22" i="11"/>
  <c r="E11" i="11"/>
  <c r="E21" i="11"/>
  <c r="C19" i="11"/>
  <c r="D21" i="11"/>
  <c r="E13" i="11"/>
  <c r="D11" i="11"/>
  <c r="C12" i="11"/>
  <c r="D13" i="11"/>
  <c r="C11" i="11" l="1"/>
  <c r="C13" i="11"/>
  <c r="E15" i="11"/>
  <c r="E16" i="11"/>
  <c r="E18" i="11"/>
  <c r="C18" i="11" s="1"/>
  <c r="C16" i="11"/>
  <c r="C21" i="11"/>
  <c r="D10" i="5"/>
  <c r="E10" i="11" l="1"/>
  <c r="I6" i="5"/>
  <c r="I5" i="5"/>
  <c r="K5" i="5"/>
  <c r="J8" i="9" s="1"/>
  <c r="J7" i="9" s="1"/>
  <c r="J6" i="9" s="1"/>
  <c r="J10" i="5"/>
  <c r="J6" i="5"/>
  <c r="J8" i="5"/>
  <c r="J7" i="5" s="1"/>
  <c r="J12" i="5"/>
  <c r="H5" i="5" l="1"/>
  <c r="G5" i="5"/>
  <c r="E9" i="11"/>
  <c r="J5" i="5"/>
  <c r="E10" i="8"/>
  <c r="E8" i="11" l="1"/>
  <c r="K6" i="9" l="1"/>
  <c r="I6" i="9" s="1"/>
  <c r="H7" i="9"/>
  <c r="E9" i="8" s="1"/>
  <c r="K5" i="9" l="1"/>
  <c r="H5" i="9" s="1"/>
  <c r="E7" i="8" s="1"/>
  <c r="H6" i="9"/>
  <c r="E8" i="8" s="1"/>
  <c r="D12" i="4" l="1"/>
  <c r="D10" i="4" l="1"/>
  <c r="D11" i="4"/>
  <c r="D8" i="5"/>
  <c r="I12" i="4" l="1"/>
  <c r="I16" i="4"/>
  <c r="N12" i="4" l="1"/>
  <c r="N11" i="4" l="1"/>
  <c r="N10" i="4"/>
  <c r="D16" i="4"/>
  <c r="D15" i="4" l="1"/>
  <c r="D14" i="4"/>
  <c r="D9" i="4"/>
  <c r="N16" i="4"/>
  <c r="G6" i="5"/>
  <c r="N15" i="4" l="1"/>
  <c r="N14" i="4"/>
  <c r="N9" i="4"/>
  <c r="C17" i="11" l="1"/>
  <c r="D15" i="11" l="1"/>
  <c r="C15" i="11" s="1"/>
  <c r="D10" i="11" l="1"/>
  <c r="C10" i="11" s="1"/>
  <c r="D9" i="11" l="1"/>
  <c r="C9" i="11" s="1"/>
  <c r="I8" i="9" l="1"/>
  <c r="G8" i="9"/>
  <c r="D8" i="11" l="1"/>
  <c r="C8" i="11" s="1"/>
  <c r="D10" i="8"/>
  <c r="C10" i="8" s="1"/>
  <c r="F8" i="9"/>
  <c r="I7" i="9"/>
  <c r="G7" i="9"/>
  <c r="D9" i="8" l="1"/>
  <c r="C9" i="8" s="1"/>
  <c r="F7" i="9"/>
  <c r="J5" i="9"/>
  <c r="G6" i="9"/>
  <c r="D8" i="8" l="1"/>
  <c r="C8" i="8" s="1"/>
  <c r="F6" i="9"/>
  <c r="I5" i="9"/>
  <c r="G5" i="9"/>
  <c r="F5" i="9" s="1"/>
  <c r="D7" i="8" l="1"/>
  <c r="C7" i="8" s="1"/>
</calcChain>
</file>

<file path=xl/sharedStrings.xml><?xml version="1.0" encoding="utf-8"?>
<sst xmlns="http://schemas.openxmlformats.org/spreadsheetml/2006/main" count="345" uniqueCount="166">
  <si>
    <t>(тис. грн.)</t>
  </si>
  <si>
    <t>Код</t>
  </si>
  <si>
    <t>Найменування згідно
 з класифікацією доходів бюджету</t>
  </si>
  <si>
    <t>Всього</t>
  </si>
  <si>
    <t>Загальний фонд</t>
  </si>
  <si>
    <t>Спеціальний фонд</t>
  </si>
  <si>
    <t>Разом доходів:</t>
  </si>
  <si>
    <t>Всього доходів (без урахування міжбюджетних трансфертів)</t>
  </si>
  <si>
    <t>Податкові надходження</t>
  </si>
  <si>
    <t xml:space="preserve">               (тис. грн.)</t>
  </si>
  <si>
    <t>Затверджено</t>
  </si>
  <si>
    <t>Проект з урахуванням запропонованих змін</t>
  </si>
  <si>
    <t xml:space="preserve">Зміни, що пропонуються </t>
  </si>
  <si>
    <t>Податки на доходи, податки па прибуток, податки на збільшення ринкової вартості</t>
  </si>
  <si>
    <t>Податок на прибуток підприємств</t>
  </si>
  <si>
    <t>Внутрішні податки на товари та послуги</t>
  </si>
  <si>
    <t>Податок на додану вартість з вироблених в Україні товарів (робіт, послуг) з урахуванням бюджетного відшкодування</t>
  </si>
  <si>
    <t>Код програмної класифікації видатків та кредитування державного бюджету</t>
  </si>
  <si>
    <t xml:space="preserve">Код функціональної класифікації видатків та кредитування бюджету
</t>
  </si>
  <si>
    <t>Найменування згідно з відомчою і програмною класифікаціями видатків та кредитування державного бюджету _x000D_</t>
  </si>
  <si>
    <t>Разом:</t>
  </si>
  <si>
    <t>Всього_x000D_</t>
  </si>
  <si>
    <t>_x000D_видатки споживання_x000D_</t>
  </si>
  <si>
    <t>з них:</t>
  </si>
  <si>
    <t>видатки 
розвитку_x000D_</t>
  </si>
  <si>
    <t>_x000D_видатки 
споживання_x000D_</t>
  </si>
  <si>
    <t>_x000D_видатки 
розвитку_x000D_</t>
  </si>
  <si>
    <t>оплата_x000D_
праці_x000D_</t>
  </si>
  <si>
    <t>комунальні_x000D_
послуги та_x000D_
енергоносії_x000D_</t>
  </si>
  <si>
    <t xml:space="preserve">                                                     </t>
  </si>
  <si>
    <t xml:space="preserve">Код програмної класифікації видатків та кредитування державного бюджету
</t>
  </si>
  <si>
    <t>Найменування</t>
  </si>
  <si>
    <t>Зміни, що пропонуються</t>
  </si>
  <si>
    <t>загальний
 фонд_x000D_</t>
  </si>
  <si>
    <t>спеціальний
 фонд_x000D_</t>
  </si>
  <si>
    <t>Bсього_x000D_</t>
  </si>
  <si>
    <t>(тис. грн)</t>
  </si>
  <si>
    <t>2760000</t>
  </si>
  <si>
    <t>(тис.грн.)</t>
  </si>
  <si>
    <t>Код бюджету</t>
  </si>
  <si>
    <t xml:space="preserve">Назва місцевого бюджету адміністративно-територіальної одиниці  </t>
  </si>
  <si>
    <t>Субвенції з державного бюджету</t>
  </si>
  <si>
    <t>02100000000</t>
  </si>
  <si>
    <t>Обласний бюджет Вінницької області</t>
  </si>
  <si>
    <t>03100000000</t>
  </si>
  <si>
    <t>Обласний бюджет Волинської області</t>
  </si>
  <si>
    <t>04100000000</t>
  </si>
  <si>
    <t>Обласний бюджет Дніпропетровської області</t>
  </si>
  <si>
    <t>05100000000</t>
  </si>
  <si>
    <t>Обласний бюджет Донецької області</t>
  </si>
  <si>
    <t>06100000000</t>
  </si>
  <si>
    <t>Обласний бюджет Житомирської  області</t>
  </si>
  <si>
    <t>07100000000</t>
  </si>
  <si>
    <t>Обласний бюджет Закарпатської області</t>
  </si>
  <si>
    <t>08100000000</t>
  </si>
  <si>
    <t>Обласний бюджет Запорізької області</t>
  </si>
  <si>
    <t>09100000000</t>
  </si>
  <si>
    <t>Обласний бюджет Івано-Франківської області</t>
  </si>
  <si>
    <t>10100000000</t>
  </si>
  <si>
    <t>Обласний бюджет Київської області</t>
  </si>
  <si>
    <t>11100000000</t>
  </si>
  <si>
    <t>Обласний бюджет Кіровоградської області</t>
  </si>
  <si>
    <t>12100000000</t>
  </si>
  <si>
    <t>Обласний бюджет Луганської області</t>
  </si>
  <si>
    <t>13100000000</t>
  </si>
  <si>
    <t>Обласний бюджет Львівської  області</t>
  </si>
  <si>
    <t>14100000000</t>
  </si>
  <si>
    <t>Обласний бюджет Миколаївської області</t>
  </si>
  <si>
    <t>15100000000</t>
  </si>
  <si>
    <t>Обласний бюджет Одеської області</t>
  </si>
  <si>
    <t>16100000000</t>
  </si>
  <si>
    <t>Обласний бюджет Полтавської області</t>
  </si>
  <si>
    <t>17100000000</t>
  </si>
  <si>
    <t>Обласний бюджет Рівненської області</t>
  </si>
  <si>
    <t>18100000000</t>
  </si>
  <si>
    <t>Обласний бюджет Сумської області</t>
  </si>
  <si>
    <t>19100000000</t>
  </si>
  <si>
    <t>Обласний бюджет Тернопільської області</t>
  </si>
  <si>
    <t>20100000000</t>
  </si>
  <si>
    <t>Обласний бюджет Харківської області</t>
  </si>
  <si>
    <t>21100000000</t>
  </si>
  <si>
    <t>Обласний бюджет Херсонської області</t>
  </si>
  <si>
    <t>22100000000</t>
  </si>
  <si>
    <t>Обласний бюджет Хмельницької області</t>
  </si>
  <si>
    <t>23100000000</t>
  </si>
  <si>
    <t>Обласний бюджет Черкаської області</t>
  </si>
  <si>
    <t>24100000000</t>
  </si>
  <si>
    <t xml:space="preserve">Обласний бюджет Чернівецької області </t>
  </si>
  <si>
    <t>25100000000</t>
  </si>
  <si>
    <t>Обласний бюджет Чернігівської області</t>
  </si>
  <si>
    <t>26000000000</t>
  </si>
  <si>
    <t xml:space="preserve">ВСЬОГО </t>
  </si>
  <si>
    <t>14020000</t>
  </si>
  <si>
    <t>Акцизний податок з вироблених в Україні підакцизних товарів (продукції)</t>
  </si>
  <si>
    <t>14021300</t>
  </si>
  <si>
    <t>Електрична енергія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</si>
  <si>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</si>
  <si>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</si>
  <si>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</si>
  <si>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</si>
  <si>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</si>
  <si>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 xml:space="preserve">Зміни до Додатка № 2
Закону України «Про Державний бюджет України на 2019 рік» </t>
  </si>
  <si>
    <t>Міністерство розвитку громад та територій України (загальнодержавні видатки та кредитування)</t>
  </si>
  <si>
    <t>2400000</t>
  </si>
  <si>
    <t>Міністерство енергетики та захисту довкілля України</t>
  </si>
  <si>
    <t>0180</t>
  </si>
  <si>
    <t>0431</t>
  </si>
  <si>
    <t>14060000</t>
  </si>
  <si>
    <t>13000000</t>
  </si>
  <si>
    <t>Рентна плата та плата за використання інших природних ресурсів</t>
  </si>
  <si>
    <t>13030800</t>
  </si>
  <si>
    <t>Рентна плата за користування надрами для видобування природного газу</t>
  </si>
  <si>
    <t>2761000</t>
  </si>
  <si>
    <t>Зміни до додатка № 6 до Закону України "Про Державний бюджетУкраїни на 2020 рік"</t>
  </si>
  <si>
    <t>Порівняльна таблиця змін до додатка № 6 до Закону України "Про Державний бюджетУкраїни на 2020 рік"</t>
  </si>
  <si>
    <t>Державна підтримка підприємств вугільної промисловості на погашення заборгованості за спожиту електричну енергію</t>
  </si>
  <si>
    <t xml:space="preserve">Зміни до Додатка № 3
Закону України «Про Державний бюджет України на 2020 рік» </t>
  </si>
  <si>
    <t>Порівняльна таблиця змін до Додатка № 3
Закону України «Про Державний бюджет України на 2020 рік»</t>
  </si>
  <si>
    <t xml:space="preserve"> "Доходи Державного бюджету України на 2020 рік"</t>
  </si>
  <si>
    <t xml:space="preserve">Зміни до Додатка № 1
Закону України «Про Державний бюджет України на 2020 рік» </t>
  </si>
  <si>
    <t>Додаток № 1 до законопроекту
«Про внесення змін до Закону України «Про Державний бюджет України на 2020 рік (щодо заходів, спрямованих на погашення заборгованості, що утворилася на оптовому ринку електричної енергії)»</t>
  </si>
  <si>
    <t>Порівняльна таблиця змін до Додатка № 1
Закону України «Про Державний бюджет України на 2020 рік»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</si>
  <si>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</si>
  <si>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</si>
  <si>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</si>
  <si>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</si>
  <si>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</si>
  <si>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</si>
  <si>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Порівняльна таблиця змін до Додатка № 2
Закону України «Про Державний бюджет України на 2020 рік»</t>
  </si>
  <si>
    <t>Фінансування Державного бюджету України на 2020 рік</t>
  </si>
  <si>
    <t>Субвенція загального фонду на:</t>
  </si>
  <si>
    <t>Державна підтримка підприємств на погашення заборгованості за електричну енергію, яка утворилася на оптовому ринку електричної енергії, у зв’язку з постачанням до 30 квітня 2015 року (включно) електричної енергії споживачам на тимчасово окупованих територіях Донецької та Луганської областей</t>
  </si>
  <si>
    <t>2401000</t>
  </si>
  <si>
    <t>Апарат Міністерства енергетики та захисту довкілля України</t>
  </si>
  <si>
    <t>Субвенція з державного бюджету обласному бюджету Донецької та Луганської областей на погашення заборгованості за електричну енергію підприємствами водопостачання, що знаходяться або постачають послуги на тимчасово окупованій території Донецької та Луганської областей</t>
  </si>
  <si>
    <t>на погашення заборгованості за електричну енергію підприємствами водопостачання, що знаходяться або постачають послуги на тимчасово окупованій території Донецької та Луганської областей</t>
  </si>
  <si>
    <t>погашення заборгованості за електричну енергію підприємствами водопостачання, що знаходяться або постачають послуги на тимчасово окупованій території Донецької та Луганської областей</t>
  </si>
  <si>
    <t>Додаток № 1 до Закону Ураїни
«Про внесення змін до Закону України «Про Державний бюджет України на 2020 рік (щодо заходів, спрямованих на погашення заборгованості, що утворилася на оптовому ринку електричної енергії)»</t>
  </si>
  <si>
    <t>Додаток № 2 до Закону Ураїни
«Про внесення змін до Закону України «Про Державний бюджет України на 2020 рік (щодо заходів, спрямованих на погашення заборгованості, що утворилася на оптовому ринку електричної енергії)»</t>
  </si>
  <si>
    <t xml:space="preserve">Додаток № 3
до Закону Ураїни
«Про внесення змін до Закону України «Про Державний бюджет України на 2020 рік (щодо заходів, спрямованих на погашення заборгованості, що утворилася на оптовому ринку електричної енергії)» </t>
  </si>
  <si>
    <t>Бюджет міста Києва</t>
  </si>
  <si>
    <t>Бюджет міста Чернігова</t>
  </si>
  <si>
    <t>25201100000</t>
  </si>
  <si>
    <t>Бюджет Циркунівської сільської об’єднаної територіальної громади</t>
  </si>
  <si>
    <t>Районний бюджет Харківського району</t>
  </si>
  <si>
    <t>20325200000</t>
  </si>
  <si>
    <t>Бюджет міста Харкова</t>
  </si>
  <si>
    <t>20201100000</t>
  </si>
  <si>
    <t>Бюджет міста Славутича</t>
  </si>
  <si>
    <t>10209100000</t>
  </si>
  <si>
    <t>09205100000</t>
  </si>
  <si>
    <t>Бюджет міста Запоріжжя</t>
  </si>
  <si>
    <t>08201100000</t>
  </si>
  <si>
    <t>Районний бюджет Павлоградського району</t>
  </si>
  <si>
    <t>04311200000</t>
  </si>
  <si>
    <t>Бюджет міста Павлограда</t>
  </si>
  <si>
    <t>04210100000</t>
  </si>
  <si>
    <t>Бюджет міста Жовтих Вод</t>
  </si>
  <si>
    <t>04204100000</t>
  </si>
  <si>
    <t>Бюджет міста Дніпра</t>
  </si>
  <si>
    <t>04201100000</t>
  </si>
  <si>
    <t>Бюджет Вінницької міської об’єднаної територіальної громади</t>
  </si>
  <si>
    <t>02536000000</t>
  </si>
  <si>
    <t>Бюджет міста Яремче (для Поляницької сільської ради)</t>
  </si>
  <si>
    <t>РОЗПОДІЛ
 видатків Державного бюджету України на 2020 рік</t>
  </si>
  <si>
    <t>Міжбюджетні трансферти 
(інші дотації та субвенції) з Державного бюджету України місцевим бюджетам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</si>
</sst>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b/>
      <sz val="14"/>
      <color indexed="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6" fillId="0" borderId="0">
      <alignment vertical="top"/>
    </xf>
    <xf numFmtId="0" fontId="1" fillId="0" borderId="0"/>
    <xf numFmtId="0" fontId="33" fillId="0" borderId="0"/>
    <xf numFmtId="0" fontId="35" fillId="0" borderId="0"/>
    <xf numFmtId="0" fontId="35" fillId="0" borderId="0"/>
    <xf numFmtId="0" fontId="33" fillId="0" borderId="0"/>
  </cellStyleXfs>
  <cellXfs count="268">
    <xf numFmtId="0" fontId="0" fillId="0" borderId="0" xfId="0"/>
    <xf numFmtId="0" fontId="1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Fill="1" applyBorder="1"/>
    <xf numFmtId="164" fontId="6" fillId="0" borderId="3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164" fontId="9" fillId="0" borderId="0" xfId="0" applyNumberFormat="1" applyFont="1" applyFill="1"/>
    <xf numFmtId="0" fontId="17" fillId="0" borderId="0" xfId="1" applyFont="1" applyBorder="1">
      <alignment vertical="top"/>
    </xf>
    <xf numFmtId="0" fontId="17" fillId="0" borderId="0" xfId="1" applyFont="1" applyBorder="1" applyAlignment="1">
      <alignment vertical="top" wrapText="1"/>
    </xf>
    <xf numFmtId="0" fontId="17" fillId="0" borderId="0" xfId="1" applyFont="1">
      <alignment vertical="top"/>
    </xf>
    <xf numFmtId="0" fontId="20" fillId="0" borderId="0" xfId="1" applyFont="1">
      <alignment vertical="top"/>
    </xf>
    <xf numFmtId="49" fontId="17" fillId="0" borderId="0" xfId="1" applyNumberFormat="1" applyFont="1" applyAlignment="1">
      <alignment horizontal="center" vertical="center" wrapText="1"/>
    </xf>
    <xf numFmtId="0" fontId="21" fillId="0" borderId="0" xfId="1" applyFont="1">
      <alignment vertical="top"/>
    </xf>
    <xf numFmtId="0" fontId="23" fillId="0" borderId="0" xfId="1" applyFont="1">
      <alignment vertical="top"/>
    </xf>
    <xf numFmtId="3" fontId="18" fillId="0" borderId="0" xfId="1" applyNumberFormat="1" applyFont="1">
      <alignment vertical="top"/>
    </xf>
    <xf numFmtId="0" fontId="18" fillId="0" borderId="0" xfId="1" applyFont="1" applyAlignment="1">
      <alignment vertical="top" wrapText="1"/>
    </xf>
    <xf numFmtId="0" fontId="18" fillId="0" borderId="0" xfId="1" applyFont="1">
      <alignment vertical="top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 indent="15"/>
    </xf>
    <xf numFmtId="164" fontId="18" fillId="0" borderId="0" xfId="1" applyNumberFormat="1" applyFont="1">
      <alignment vertical="top"/>
    </xf>
    <xf numFmtId="0" fontId="18" fillId="0" borderId="0" xfId="1" applyFont="1" applyAlignment="1">
      <alignment vertical="center"/>
    </xf>
    <xf numFmtId="0" fontId="24" fillId="0" borderId="0" xfId="1" applyFont="1" applyAlignment="1">
      <alignment horizontal="left" vertical="top"/>
    </xf>
    <xf numFmtId="164" fontId="18" fillId="0" borderId="0" xfId="1" applyNumberFormat="1" applyFont="1" applyAlignment="1">
      <alignment vertical="top"/>
    </xf>
    <xf numFmtId="0" fontId="24" fillId="0" borderId="0" xfId="1" applyFont="1">
      <alignment vertical="top"/>
    </xf>
    <xf numFmtId="0" fontId="20" fillId="0" borderId="0" xfId="1" applyFont="1" applyAlignment="1">
      <alignment vertical="center"/>
    </xf>
    <xf numFmtId="0" fontId="17" fillId="0" borderId="0" xfId="1" applyFont="1" applyAlignment="1">
      <alignment vertical="top" wrapText="1"/>
    </xf>
    <xf numFmtId="0" fontId="10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0" fillId="0" borderId="0" xfId="1" applyFont="1">
      <alignment vertical="top"/>
    </xf>
    <xf numFmtId="0" fontId="27" fillId="0" borderId="0" xfId="1" applyFont="1" applyAlignment="1">
      <alignment horizontal="left" vertical="center" indent="15"/>
    </xf>
    <xf numFmtId="0" fontId="19" fillId="0" borderId="0" xfId="1" applyFont="1">
      <alignment vertical="top"/>
    </xf>
    <xf numFmtId="0" fontId="11" fillId="0" borderId="0" xfId="1" applyFont="1">
      <alignment vertical="top"/>
    </xf>
    <xf numFmtId="164" fontId="17" fillId="0" borderId="0" xfId="1" applyNumberFormat="1" applyFont="1">
      <alignment vertical="top"/>
    </xf>
    <xf numFmtId="0" fontId="24" fillId="0" borderId="0" xfId="1" applyFont="1" applyAlignment="1">
      <alignment vertical="top"/>
    </xf>
    <xf numFmtId="4" fontId="17" fillId="0" borderId="0" xfId="1" applyNumberFormat="1" applyFont="1">
      <alignment vertical="top"/>
    </xf>
    <xf numFmtId="4" fontId="18" fillId="0" borderId="0" xfId="1" applyNumberFormat="1" applyFont="1" applyAlignment="1">
      <alignment horizontal="left" vertical="top"/>
    </xf>
    <xf numFmtId="164" fontId="14" fillId="0" borderId="0" xfId="0" applyNumberFormat="1" applyFont="1" applyAlignment="1">
      <alignment horizontal="center" vertical="center" wrapText="1"/>
    </xf>
    <xf numFmtId="164" fontId="28" fillId="0" borderId="0" xfId="1" applyNumberFormat="1" applyFont="1">
      <alignment vertical="top"/>
    </xf>
    <xf numFmtId="0" fontId="1" fillId="0" borderId="0" xfId="0" applyNumberFormat="1" applyFont="1" applyFill="1" applyAlignment="1" applyProtection="1">
      <alignment horizontal="center" vertical="center" wrapText="1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vertical="top"/>
    </xf>
    <xf numFmtId="0" fontId="22" fillId="0" borderId="0" xfId="1" applyFont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0" xfId="1" applyFont="1" applyAlignment="1">
      <alignment vertical="top" wrapText="1"/>
    </xf>
    <xf numFmtId="0" fontId="2" fillId="0" borderId="0" xfId="1" applyFont="1" applyAlignment="1">
      <alignment horizontal="left" vertical="top"/>
    </xf>
    <xf numFmtId="0" fontId="1" fillId="0" borderId="0" xfId="1" applyFont="1" applyAlignment="1">
      <alignment vertical="top"/>
    </xf>
    <xf numFmtId="0" fontId="0" fillId="0" borderId="0" xfId="0" applyAlignment="1">
      <alignment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0" fillId="0" borderId="0" xfId="0" applyBorder="1"/>
    <xf numFmtId="164" fontId="8" fillId="0" borderId="0" xfId="1" applyNumberFormat="1" applyFont="1" applyFill="1" applyBorder="1" applyAlignment="1" applyProtection="1">
      <alignment horizontal="right" vertical="top"/>
    </xf>
    <xf numFmtId="164" fontId="8" fillId="0" borderId="0" xfId="1" applyNumberFormat="1" applyFont="1" applyFill="1" applyBorder="1" applyAlignment="1" applyProtection="1">
      <alignment horizontal="right" vertical="top" wrapText="1"/>
    </xf>
    <xf numFmtId="164" fontId="22" fillId="2" borderId="1" xfId="1" applyNumberFormat="1" applyFont="1" applyFill="1" applyBorder="1" applyAlignment="1">
      <alignment horizontal="right" vertical="top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wrapText="1"/>
    </xf>
    <xf numFmtId="164" fontId="1" fillId="0" borderId="1" xfId="2" applyNumberFormat="1" applyFont="1" applyFill="1" applyBorder="1" applyAlignment="1" applyProtection="1">
      <alignment vertical="center"/>
    </xf>
    <xf numFmtId="164" fontId="23" fillId="2" borderId="1" xfId="1" applyNumberFormat="1" applyFont="1" applyFill="1" applyBorder="1" applyAlignment="1">
      <alignment horizontal="right" vertical="center"/>
    </xf>
    <xf numFmtId="164" fontId="22" fillId="2" borderId="1" xfId="1" applyNumberFormat="1" applyFont="1" applyFill="1" applyBorder="1" applyAlignment="1">
      <alignment horizontal="right" vertical="center"/>
    </xf>
    <xf numFmtId="0" fontId="33" fillId="0" borderId="0" xfId="3" applyFont="1"/>
    <xf numFmtId="0" fontId="34" fillId="0" borderId="0" xfId="3" applyFont="1"/>
    <xf numFmtId="0" fontId="36" fillId="0" borderId="5" xfId="3" applyFont="1" applyBorder="1" applyAlignment="1">
      <alignment horizontal="center" vertical="top" wrapText="1"/>
    </xf>
    <xf numFmtId="0" fontId="38" fillId="0" borderId="0" xfId="0" applyFont="1"/>
    <xf numFmtId="0" fontId="38" fillId="3" borderId="0" xfId="0" applyFont="1" applyFill="1"/>
    <xf numFmtId="0" fontId="26" fillId="0" borderId="0" xfId="1" applyFont="1" applyBorder="1" applyAlignment="1">
      <alignment vertical="center" wrapText="1"/>
    </xf>
    <xf numFmtId="164" fontId="21" fillId="0" borderId="1" xfId="1" applyNumberFormat="1" applyFont="1" applyBorder="1" applyAlignment="1">
      <alignment horizontal="right" vertical="center"/>
    </xf>
    <xf numFmtId="164" fontId="21" fillId="0" borderId="1" xfId="1" applyNumberFormat="1" applyFont="1" applyBorder="1" applyAlignment="1">
      <alignment horizontal="right" vertical="center" wrapText="1"/>
    </xf>
    <xf numFmtId="164" fontId="21" fillId="2" borderId="1" xfId="1" applyNumberFormat="1" applyFont="1" applyFill="1" applyBorder="1" applyAlignment="1">
      <alignment horizontal="right" vertical="center"/>
    </xf>
    <xf numFmtId="0" fontId="17" fillId="0" borderId="1" xfId="1" applyFont="1" applyBorder="1" applyAlignment="1">
      <alignment vertical="top" wrapText="1"/>
    </xf>
    <xf numFmtId="164" fontId="22" fillId="0" borderId="1" xfId="1" applyNumberFormat="1" applyFont="1" applyBorder="1" applyAlignment="1">
      <alignment horizontal="right" vertical="center"/>
    </xf>
    <xf numFmtId="164" fontId="22" fillId="0" borderId="1" xfId="1" applyNumberFormat="1" applyFont="1" applyBorder="1" applyAlignment="1">
      <alignment horizontal="right" vertical="center" wrapText="1"/>
    </xf>
    <xf numFmtId="164" fontId="23" fillId="0" borderId="1" xfId="1" applyNumberFormat="1" applyFont="1" applyBorder="1" applyAlignment="1">
      <alignment horizontal="right" vertical="center"/>
    </xf>
    <xf numFmtId="164" fontId="23" fillId="0" borderId="1" xfId="1" applyNumberFormat="1" applyFont="1" applyBorder="1" applyAlignment="1">
      <alignment horizontal="right" vertical="center" wrapText="1"/>
    </xf>
    <xf numFmtId="0" fontId="17" fillId="0" borderId="1" xfId="1" applyFont="1" applyBorder="1" applyAlignment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right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22" fillId="0" borderId="0" xfId="1" applyFont="1" applyBorder="1" applyAlignment="1">
      <alignment vertical="center" wrapText="1"/>
    </xf>
    <xf numFmtId="164" fontId="1" fillId="0" borderId="4" xfId="2" applyNumberFormat="1" applyFont="1" applyFill="1" applyBorder="1" applyAlignment="1" applyProtection="1">
      <alignment vertical="center"/>
    </xf>
    <xf numFmtId="0" fontId="1" fillId="0" borderId="5" xfId="3" applyFont="1" applyBorder="1" applyAlignment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right" vertical="center"/>
    </xf>
    <xf numFmtId="164" fontId="7" fillId="0" borderId="5" xfId="2" applyNumberFormat="1" applyFont="1" applyFill="1" applyBorder="1" applyAlignment="1" applyProtection="1">
      <alignment horizontal="right" vertical="center"/>
    </xf>
    <xf numFmtId="164" fontId="8" fillId="0" borderId="5" xfId="2" applyNumberFormat="1" applyFont="1" applyFill="1" applyBorder="1" applyAlignment="1" applyProtection="1">
      <alignment horizontal="right" vertical="center"/>
    </xf>
    <xf numFmtId="0" fontId="8" fillId="0" borderId="5" xfId="2" applyNumberFormat="1" applyFont="1" applyFill="1" applyBorder="1" applyAlignment="1" applyProtection="1">
      <alignment vertical="center" wrapText="1"/>
    </xf>
    <xf numFmtId="0" fontId="1" fillId="0" borderId="5" xfId="2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8" fillId="0" borderId="5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8" fillId="0" borderId="7" xfId="2" applyNumberFormat="1" applyFont="1" applyFill="1" applyBorder="1" applyAlignment="1" applyProtection="1">
      <alignment horizontal="center" vertical="center"/>
    </xf>
    <xf numFmtId="0" fontId="1" fillId="0" borderId="7" xfId="2" applyNumberFormat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7" fillId="0" borderId="3" xfId="0" applyNumberFormat="1" applyFont="1" applyFill="1" applyBorder="1" applyAlignment="1" applyProtection="1">
      <alignment horizontal="right" vertical="center"/>
    </xf>
    <xf numFmtId="164" fontId="7" fillId="0" borderId="5" xfId="0" applyNumberFormat="1" applyFont="1" applyFill="1" applyBorder="1" applyAlignment="1" applyProtection="1">
      <alignment horizontal="right" vertical="center"/>
    </xf>
    <xf numFmtId="164" fontId="1" fillId="0" borderId="3" xfId="0" applyNumberFormat="1" applyFont="1" applyFill="1" applyBorder="1" applyAlignment="1" applyProtection="1">
      <alignment horizontal="right" vertical="center"/>
    </xf>
    <xf numFmtId="164" fontId="8" fillId="0" borderId="5" xfId="0" applyNumberFormat="1" applyFont="1" applyFill="1" applyBorder="1" applyAlignment="1" applyProtection="1">
      <alignment horizontal="right" vertical="center"/>
    </xf>
    <xf numFmtId="164" fontId="8" fillId="0" borderId="3" xfId="0" applyNumberFormat="1" applyFont="1" applyFill="1" applyBorder="1" applyAlignment="1" applyProtection="1">
      <alignment horizontal="right" vertical="center"/>
    </xf>
    <xf numFmtId="164" fontId="32" fillId="0" borderId="5" xfId="0" applyNumberFormat="1" applyFont="1" applyBorder="1" applyAlignment="1">
      <alignment horizontal="right" vertical="center" wrapText="1"/>
    </xf>
    <xf numFmtId="164" fontId="8" fillId="0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7" fillId="0" borderId="5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0" fontId="1" fillId="0" borderId="0" xfId="2" applyNumberFormat="1" applyFont="1" applyFill="1" applyAlignment="1" applyProtection="1"/>
    <xf numFmtId="0" fontId="1" fillId="0" borderId="0" xfId="2" applyFill="1"/>
    <xf numFmtId="0" fontId="4" fillId="0" borderId="0" xfId="2" applyNumberFormat="1" applyFont="1" applyFill="1" applyAlignment="1" applyProtection="1">
      <alignment horizontal="right" vertical="center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164" fontId="5" fillId="0" borderId="3" xfId="2" applyNumberFormat="1" applyFont="1" applyFill="1" applyBorder="1" applyAlignment="1" applyProtection="1">
      <alignment horizontal="right" vertical="center"/>
    </xf>
    <xf numFmtId="0" fontId="35" fillId="0" borderId="0" xfId="2" applyNumberFormat="1" applyFont="1" applyFill="1" applyAlignment="1" applyProtection="1"/>
    <xf numFmtId="0" fontId="1" fillId="0" borderId="0" xfId="2" applyFont="1" applyFill="1" applyAlignment="1" applyProtection="1"/>
    <xf numFmtId="0" fontId="6" fillId="0" borderId="3" xfId="2" applyNumberFormat="1" applyFont="1" applyFill="1" applyBorder="1" applyAlignment="1" applyProtection="1">
      <alignment wrapText="1"/>
    </xf>
    <xf numFmtId="0" fontId="7" fillId="0" borderId="5" xfId="2" applyNumberFormat="1" applyFont="1" applyFill="1" applyBorder="1" applyAlignment="1" applyProtection="1">
      <alignment wrapText="1"/>
    </xf>
    <xf numFmtId="0" fontId="8" fillId="0" borderId="5" xfId="2" applyNumberFormat="1" applyFont="1" applyFill="1" applyBorder="1" applyAlignment="1" applyProtection="1">
      <alignment wrapText="1"/>
    </xf>
    <xf numFmtId="0" fontId="7" fillId="0" borderId="5" xfId="2" applyNumberFormat="1" applyFont="1" applyFill="1" applyBorder="1" applyAlignment="1" applyProtection="1">
      <alignment vertical="center" wrapText="1"/>
    </xf>
    <xf numFmtId="0" fontId="6" fillId="0" borderId="3" xfId="2" applyNumberFormat="1" applyFont="1" applyFill="1" applyBorder="1" applyAlignment="1" applyProtection="1">
      <alignment vertical="center" wrapText="1"/>
    </xf>
    <xf numFmtId="164" fontId="8" fillId="0" borderId="1" xfId="1" applyNumberFormat="1" applyFont="1" applyFill="1" applyBorder="1" applyAlignment="1" applyProtection="1">
      <alignment vertical="center"/>
    </xf>
    <xf numFmtId="164" fontId="8" fillId="0" borderId="1" xfId="1" applyNumberFormat="1" applyFont="1" applyFill="1" applyBorder="1" applyAlignment="1" applyProtection="1">
      <alignment vertical="center" wrapText="1"/>
    </xf>
    <xf numFmtId="164" fontId="1" fillId="0" borderId="1" xfId="1" applyNumberFormat="1" applyFont="1" applyFill="1" applyBorder="1" applyAlignment="1" applyProtection="1">
      <alignment vertical="center" wrapText="1"/>
    </xf>
    <xf numFmtId="164" fontId="1" fillId="0" borderId="1" xfId="1" applyNumberFormat="1" applyFont="1" applyFill="1" applyBorder="1" applyAlignment="1" applyProtection="1">
      <alignment vertical="center"/>
    </xf>
    <xf numFmtId="49" fontId="10" fillId="0" borderId="1" xfId="1" applyNumberFormat="1" applyFont="1" applyBorder="1" applyAlignment="1">
      <alignment horizontal="center" vertical="center" wrapText="1"/>
    </xf>
    <xf numFmtId="164" fontId="5" fillId="0" borderId="4" xfId="2" applyNumberFormat="1" applyFont="1" applyFill="1" applyBorder="1" applyAlignment="1" applyProtection="1">
      <alignment horizontal="right" vertical="center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7" fillId="0" borderId="7" xfId="2" applyNumberFormat="1" applyFont="1" applyFill="1" applyBorder="1" applyAlignment="1" applyProtection="1">
      <alignment horizontal="center" vertical="center"/>
    </xf>
    <xf numFmtId="164" fontId="39" fillId="0" borderId="3" xfId="2" applyNumberFormat="1" applyFont="1" applyFill="1" applyBorder="1" applyAlignment="1" applyProtection="1">
      <alignment horizontal="right" vertical="center"/>
    </xf>
    <xf numFmtId="164" fontId="7" fillId="0" borderId="3" xfId="2" applyNumberFormat="1" applyFont="1" applyFill="1" applyBorder="1" applyAlignment="1" applyProtection="1">
      <alignment horizontal="right" vertical="center"/>
    </xf>
    <xf numFmtId="164" fontId="8" fillId="0" borderId="3" xfId="2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164" fontId="6" fillId="3" borderId="3" xfId="0" applyNumberFormat="1" applyFont="1" applyFill="1" applyBorder="1" applyAlignment="1" applyProtection="1">
      <alignment horizontal="right" vertical="center"/>
    </xf>
    <xf numFmtId="164" fontId="7" fillId="3" borderId="3" xfId="0" applyNumberFormat="1" applyFont="1" applyFill="1" applyBorder="1" applyAlignment="1" applyProtection="1">
      <alignment horizontal="right" vertical="center"/>
    </xf>
    <xf numFmtId="164" fontId="7" fillId="3" borderId="5" xfId="0" applyNumberFormat="1" applyFont="1" applyFill="1" applyBorder="1" applyAlignment="1" applyProtection="1">
      <alignment horizontal="righ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164" fontId="31" fillId="0" borderId="3" xfId="0" applyNumberFormat="1" applyFont="1" applyBorder="1" applyAlignment="1">
      <alignment horizontal="right" vertical="center"/>
    </xf>
    <xf numFmtId="164" fontId="31" fillId="0" borderId="5" xfId="0" applyNumberFormat="1" applyFont="1" applyBorder="1" applyAlignment="1">
      <alignment horizontal="right" vertical="center"/>
    </xf>
    <xf numFmtId="164" fontId="31" fillId="0" borderId="4" xfId="0" applyNumberFormat="1" applyFont="1" applyBorder="1" applyAlignment="1">
      <alignment horizontal="right" vertical="center"/>
    </xf>
    <xf numFmtId="164" fontId="32" fillId="0" borderId="5" xfId="0" applyNumberFormat="1" applyFont="1" applyBorder="1" applyAlignment="1">
      <alignment horizontal="right" vertical="center"/>
    </xf>
    <xf numFmtId="164" fontId="1" fillId="0" borderId="3" xfId="0" applyNumberFormat="1" applyFont="1" applyFill="1" applyBorder="1" applyAlignment="1" applyProtection="1">
      <alignment horizontal="right" vertical="center" wrapText="1"/>
    </xf>
    <xf numFmtId="164" fontId="7" fillId="0" borderId="3" xfId="0" applyNumberFormat="1" applyFont="1" applyFill="1" applyBorder="1" applyAlignment="1" applyProtection="1">
      <alignment horizontal="right" vertical="center" wrapText="1"/>
    </xf>
    <xf numFmtId="164" fontId="8" fillId="0" borderId="3" xfId="0" applyNumberFormat="1" applyFont="1" applyFill="1" applyBorder="1" applyAlignment="1" applyProtection="1">
      <alignment horizontal="right" vertical="center" wrapText="1"/>
    </xf>
    <xf numFmtId="164" fontId="1" fillId="3" borderId="3" xfId="0" applyNumberFormat="1" applyFont="1" applyFill="1" applyBorder="1" applyAlignment="1" applyProtection="1">
      <alignment horizontal="right" vertical="center"/>
    </xf>
    <xf numFmtId="164" fontId="1" fillId="3" borderId="5" xfId="0" applyNumberFormat="1" applyFont="1" applyFill="1" applyBorder="1" applyAlignment="1" applyProtection="1">
      <alignment horizontal="right" vertical="center"/>
    </xf>
    <xf numFmtId="164" fontId="8" fillId="3" borderId="5" xfId="0" applyNumberFormat="1" applyFont="1" applyFill="1" applyBorder="1" applyAlignment="1" applyProtection="1">
      <alignment horizontal="right" vertical="center"/>
    </xf>
    <xf numFmtId="164" fontId="32" fillId="3" borderId="5" xfId="0" applyNumberFormat="1" applyFont="1" applyFill="1" applyBorder="1" applyAlignment="1" applyProtection="1">
      <alignment horizontal="right" vertical="center"/>
    </xf>
    <xf numFmtId="164" fontId="31" fillId="3" borderId="3" xfId="0" applyNumberFormat="1" applyFont="1" applyFill="1" applyBorder="1" applyAlignment="1">
      <alignment horizontal="right" vertical="center" wrapText="1"/>
    </xf>
    <xf numFmtId="164" fontId="30" fillId="3" borderId="3" xfId="0" applyNumberFormat="1" applyFont="1" applyFill="1" applyBorder="1" applyAlignment="1">
      <alignment horizontal="right" vertical="center" wrapText="1"/>
    </xf>
    <xf numFmtId="164" fontId="30" fillId="3" borderId="5" xfId="0" applyNumberFormat="1" applyFont="1" applyFill="1" applyBorder="1" applyAlignment="1">
      <alignment horizontal="right" vertical="center" wrapText="1"/>
    </xf>
    <xf numFmtId="164" fontId="32" fillId="3" borderId="3" xfId="0" applyNumberFormat="1" applyFont="1" applyFill="1" applyBorder="1" applyAlignment="1">
      <alignment horizontal="right" vertical="center" wrapText="1"/>
    </xf>
    <xf numFmtId="164" fontId="32" fillId="3" borderId="5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 applyProtection="1">
      <alignment horizontal="right" vertical="center"/>
    </xf>
    <xf numFmtId="0" fontId="17" fillId="0" borderId="1" xfId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vertical="top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164" fontId="29" fillId="0" borderId="3" xfId="0" applyNumberFormat="1" applyFont="1" applyFill="1" applyBorder="1" applyAlignment="1" applyProtection="1">
      <alignment horizontal="righ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 wrapText="1"/>
    </xf>
    <xf numFmtId="164" fontId="23" fillId="0" borderId="0" xfId="1" applyNumberFormat="1" applyFont="1" applyAlignment="1">
      <alignment horizontal="left" vertical="center"/>
    </xf>
    <xf numFmtId="164" fontId="21" fillId="0" borderId="1" xfId="1" applyNumberFormat="1" applyFont="1" applyFill="1" applyBorder="1" applyAlignment="1">
      <alignment horizontal="right" vertical="center"/>
    </xf>
    <xf numFmtId="164" fontId="21" fillId="0" borderId="1" xfId="1" applyNumberFormat="1" applyFont="1" applyFill="1" applyBorder="1" applyAlignment="1">
      <alignment horizontal="right" vertical="center" wrapText="1"/>
    </xf>
    <xf numFmtId="164" fontId="23" fillId="0" borderId="1" xfId="1" applyNumberFormat="1" applyFont="1" applyFill="1" applyBorder="1" applyAlignment="1">
      <alignment horizontal="right" vertical="center"/>
    </xf>
    <xf numFmtId="164" fontId="22" fillId="0" borderId="1" xfId="1" applyNumberFormat="1" applyFont="1" applyFill="1" applyBorder="1" applyAlignment="1">
      <alignment horizontal="right" vertical="center"/>
    </xf>
    <xf numFmtId="0" fontId="17" fillId="0" borderId="1" xfId="1" applyFont="1" applyFill="1" applyBorder="1">
      <alignment vertical="top"/>
    </xf>
    <xf numFmtId="164" fontId="21" fillId="0" borderId="1" xfId="1" applyNumberFormat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 applyProtection="1">
      <alignment vertical="center"/>
    </xf>
    <xf numFmtId="0" fontId="6" fillId="0" borderId="2" xfId="2" applyNumberFormat="1" applyFont="1" applyFill="1" applyBorder="1" applyAlignment="1" applyProtection="1">
      <alignment vertical="center" wrapText="1"/>
    </xf>
    <xf numFmtId="0" fontId="6" fillId="0" borderId="1" xfId="2" applyNumberFormat="1" applyFont="1" applyFill="1" applyBorder="1" applyAlignment="1" applyProtection="1">
      <alignment vertical="center" wrapText="1"/>
    </xf>
    <xf numFmtId="164" fontId="7" fillId="0" borderId="1" xfId="2" applyNumberFormat="1" applyFont="1" applyFill="1" applyBorder="1" applyAlignment="1" applyProtection="1">
      <alignment vertical="center"/>
    </xf>
    <xf numFmtId="49" fontId="40" fillId="0" borderId="1" xfId="0" applyNumberFormat="1" applyFont="1" applyBorder="1" applyAlignment="1">
      <alignment horizontal="center" vertical="center" wrapText="1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top"/>
    </xf>
    <xf numFmtId="164" fontId="6" fillId="0" borderId="4" xfId="2" applyNumberFormat="1" applyFont="1" applyFill="1" applyBorder="1" applyAlignment="1" applyProtection="1">
      <alignment vertical="center"/>
    </xf>
    <xf numFmtId="0" fontId="1" fillId="0" borderId="0" xfId="3" applyFont="1" applyAlignment="1">
      <alignment vertical="center" wrapText="1"/>
    </xf>
    <xf numFmtId="0" fontId="40" fillId="0" borderId="1" xfId="1" applyFont="1" applyFill="1" applyBorder="1" applyAlignment="1">
      <alignment horizontal="center" vertical="center"/>
    </xf>
    <xf numFmtId="49" fontId="40" fillId="0" borderId="1" xfId="5" applyNumberFormat="1" applyFont="1" applyFill="1" applyBorder="1" applyAlignment="1" applyProtection="1">
      <alignment horizontal="center" vertical="center"/>
    </xf>
    <xf numFmtId="165" fontId="41" fillId="0" borderId="3" xfId="0" applyNumberFormat="1" applyFont="1" applyBorder="1"/>
    <xf numFmtId="0" fontId="10" fillId="0" borderId="1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164" fontId="0" fillId="0" borderId="0" xfId="0" applyNumberFormat="1"/>
    <xf numFmtId="49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vertical="top" wrapText="1"/>
    </xf>
    <xf numFmtId="164" fontId="5" fillId="4" borderId="3" xfId="2" applyNumberFormat="1" applyFont="1" applyFill="1" applyBorder="1" applyAlignment="1" applyProtection="1">
      <alignment horizontal="right" vertical="center"/>
    </xf>
    <xf numFmtId="0" fontId="37" fillId="0" borderId="0" xfId="6" applyFont="1" applyProtection="1">
      <protection locked="0"/>
    </xf>
    <xf numFmtId="0" fontId="37" fillId="4" borderId="0" xfId="6" applyFont="1" applyFill="1" applyProtection="1">
      <protection locked="0"/>
    </xf>
    <xf numFmtId="0" fontId="37" fillId="0" borderId="0" xfId="6" applyFont="1" applyAlignment="1" applyProtection="1">
      <alignment horizontal="center"/>
      <protection locked="0"/>
    </xf>
    <xf numFmtId="0" fontId="2" fillId="0" borderId="0" xfId="6" applyFont="1" applyBorder="1" applyProtection="1">
      <protection locked="0"/>
    </xf>
    <xf numFmtId="0" fontId="37" fillId="0" borderId="0" xfId="6" applyFont="1" applyBorder="1" applyAlignment="1" applyProtection="1">
      <alignment horizontal="center"/>
      <protection locked="0"/>
    </xf>
    <xf numFmtId="9" fontId="2" fillId="0" borderId="0" xfId="6" applyNumberFormat="1" applyFont="1" applyBorder="1" applyProtection="1">
      <protection locked="0"/>
    </xf>
    <xf numFmtId="0" fontId="37" fillId="0" borderId="0" xfId="6" applyFont="1" applyFill="1" applyProtection="1">
      <protection locked="0"/>
    </xf>
    <xf numFmtId="49" fontId="7" fillId="0" borderId="2" xfId="2" applyNumberFormat="1" applyFont="1" applyFill="1" applyBorder="1" applyAlignment="1" applyProtection="1">
      <alignment horizontal="center" vertical="center"/>
    </xf>
    <xf numFmtId="0" fontId="42" fillId="0" borderId="0" xfId="3" applyFont="1" applyAlignment="1">
      <alignment horizontal="center" vertical="center" wrapText="1"/>
    </xf>
    <xf numFmtId="0" fontId="43" fillId="0" borderId="0" xfId="3" applyFont="1"/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1" fillId="0" borderId="1" xfId="6" applyFont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 applyProtection="1">
      <alignment horizontal="left" vertical="center" wrapText="1"/>
      <protection locked="0"/>
    </xf>
    <xf numFmtId="164" fontId="1" fillId="4" borderId="1" xfId="6" applyNumberFormat="1" applyFont="1" applyFill="1" applyBorder="1" applyAlignment="1" applyProtection="1">
      <alignment vertical="center" wrapText="1"/>
      <protection locked="0"/>
    </xf>
    <xf numFmtId="0" fontId="1" fillId="0" borderId="1" xfId="6" applyFont="1" applyBorder="1" applyProtection="1">
      <protection locked="0"/>
    </xf>
    <xf numFmtId="1" fontId="1" fillId="0" borderId="1" xfId="6" applyNumberFormat="1" applyFont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left" vertical="center" wrapText="1"/>
      <protection locked="0"/>
    </xf>
    <xf numFmtId="164" fontId="1" fillId="0" borderId="1" xfId="6" applyNumberFormat="1" applyFont="1" applyBorder="1" applyAlignment="1" applyProtection="1">
      <alignment vertical="center"/>
      <protection locked="0"/>
    </xf>
    <xf numFmtId="0" fontId="6" fillId="0" borderId="1" xfId="4" applyFont="1" applyBorder="1" applyAlignment="1">
      <alignment horizontal="left" vertical="center" wrapText="1"/>
    </xf>
    <xf numFmtId="0" fontId="1" fillId="0" borderId="1" xfId="6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Fill="1" applyBorder="1" applyAlignment="1" applyProtection="1">
      <alignment horizontal="left" vertical="center" wrapText="1"/>
      <protection locked="0"/>
    </xf>
    <xf numFmtId="164" fontId="1" fillId="0" borderId="1" xfId="6" applyNumberFormat="1" applyFont="1" applyFill="1" applyBorder="1" applyAlignment="1" applyProtection="1">
      <alignment vertical="center" wrapText="1"/>
      <protection locked="0"/>
    </xf>
    <xf numFmtId="0" fontId="1" fillId="0" borderId="1" xfId="6" applyFont="1" applyFill="1" applyBorder="1" applyProtection="1">
      <protection locked="0"/>
    </xf>
    <xf numFmtId="0" fontId="1" fillId="4" borderId="1" xfId="6" applyFont="1" applyFill="1" applyBorder="1" applyAlignment="1" applyProtection="1">
      <alignment horizontal="center"/>
      <protection locked="0"/>
    </xf>
    <xf numFmtId="0" fontId="6" fillId="4" borderId="1" xfId="6" applyFont="1" applyFill="1" applyBorder="1" applyAlignment="1" applyProtection="1">
      <alignment horizontal="left" vertical="center"/>
      <protection locked="0"/>
    </xf>
    <xf numFmtId="164" fontId="6" fillId="4" borderId="1" xfId="6" applyNumberFormat="1" applyFont="1" applyFill="1" applyBorder="1" applyAlignment="1" applyProtection="1">
      <alignment vertical="center"/>
      <protection locked="0"/>
    </xf>
    <xf numFmtId="0" fontId="44" fillId="0" borderId="0" xfId="3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horizontal="right" vertical="center"/>
    </xf>
    <xf numFmtId="0" fontId="6" fillId="2" borderId="4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 vertical="top" wrapText="1"/>
    </xf>
    <xf numFmtId="49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0" fontId="42" fillId="0" borderId="0" xfId="3" applyFont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/>
    </xf>
    <xf numFmtId="0" fontId="5" fillId="0" borderId="3" xfId="2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>
      <alignment horizontal="right" vertical="top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center"/>
    </xf>
    <xf numFmtId="0" fontId="24" fillId="0" borderId="0" xfId="1" applyFont="1" applyAlignment="1">
      <alignment horizontal="center" vertical="top" wrapText="1"/>
    </xf>
    <xf numFmtId="0" fontId="24" fillId="0" borderId="0" xfId="1" applyFont="1" applyAlignment="1">
      <alignment horizontal="center" vertical="top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42" fillId="0" borderId="0" xfId="3" applyFont="1" applyAlignment="1">
      <alignment horizontal="center" vertical="center" wrapText="1"/>
    </xf>
    <xf numFmtId="0" fontId="6" fillId="0" borderId="1" xfId="6" applyFont="1" applyBorder="1" applyAlignment="1" applyProtection="1">
      <alignment horizontal="center" vertical="center" wrapText="1"/>
      <protection locked="0"/>
    </xf>
    <xf numFmtId="0" fontId="6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</cellXfs>
  <cellStyles count="7">
    <cellStyle name="Normal_Доходи" xfId="4"/>
    <cellStyle name="Звичайний" xfId="0" builtinId="0"/>
    <cellStyle name="Звичайний 2" xfId="2"/>
    <cellStyle name="Звичайний 4" xfId="5"/>
    <cellStyle name="Звичайний 4 2" xfId="6"/>
    <cellStyle name="Звичайний_Додаток _ 3 (розпод_л додатку _ 7)" xfId="3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Q23"/>
  <sheetViews>
    <sheetView showGridLines="0" view="pageBreakPreview" topLeftCell="A2" zoomScaleNormal="100" zoomScaleSheetLayoutView="100" workbookViewId="0">
      <selection activeCell="L26" sqref="L26"/>
    </sheetView>
  </sheetViews>
  <sheetFormatPr defaultColWidth="7.88671875" defaultRowHeight="13.15" x14ac:dyDescent="0.25"/>
  <cols>
    <col min="1" max="1" width="11.33203125" style="9" customWidth="1"/>
    <col min="2" max="2" width="37.88671875" style="1" customWidth="1"/>
    <col min="3" max="3" width="14.33203125" style="1" bestFit="1" customWidth="1"/>
    <col min="4" max="4" width="19" style="1" customWidth="1"/>
    <col min="5" max="5" width="18.6640625" style="1" customWidth="1"/>
    <col min="6" max="6" width="14" style="1" customWidth="1"/>
    <col min="7" max="7" width="12.33203125" style="3" customWidth="1"/>
    <col min="8" max="8" width="15.109375" style="3" customWidth="1"/>
    <col min="9" max="9" width="11.33203125" style="3" bestFit="1" customWidth="1"/>
    <col min="10" max="216" width="7.88671875" style="3" customWidth="1"/>
    <col min="217" max="225" width="7.88671875" style="8" customWidth="1"/>
    <col min="226" max="256" width="7.88671875" style="3"/>
    <col min="257" max="257" width="11.33203125" style="3" customWidth="1"/>
    <col min="258" max="258" width="37.88671875" style="3" customWidth="1"/>
    <col min="259" max="259" width="14.33203125" style="3" bestFit="1" customWidth="1"/>
    <col min="260" max="260" width="15" style="3" bestFit="1" customWidth="1"/>
    <col min="261" max="261" width="13.6640625" style="3" customWidth="1"/>
    <col min="262" max="262" width="9.6640625" style="3" customWidth="1"/>
    <col min="263" max="481" width="7.88671875" style="3" customWidth="1"/>
    <col min="482" max="512" width="7.88671875" style="3"/>
    <col min="513" max="513" width="11.33203125" style="3" customWidth="1"/>
    <col min="514" max="514" width="37.88671875" style="3" customWidth="1"/>
    <col min="515" max="515" width="14.33203125" style="3" bestFit="1" customWidth="1"/>
    <col min="516" max="516" width="15" style="3" bestFit="1" customWidth="1"/>
    <col min="517" max="517" width="13.6640625" style="3" customWidth="1"/>
    <col min="518" max="518" width="9.6640625" style="3" customWidth="1"/>
    <col min="519" max="737" width="7.88671875" style="3" customWidth="1"/>
    <col min="738" max="768" width="7.88671875" style="3"/>
    <col min="769" max="769" width="11.33203125" style="3" customWidth="1"/>
    <col min="770" max="770" width="37.88671875" style="3" customWidth="1"/>
    <col min="771" max="771" width="14.33203125" style="3" bestFit="1" customWidth="1"/>
    <col min="772" max="772" width="15" style="3" bestFit="1" customWidth="1"/>
    <col min="773" max="773" width="13.6640625" style="3" customWidth="1"/>
    <col min="774" max="774" width="9.6640625" style="3" customWidth="1"/>
    <col min="775" max="993" width="7.88671875" style="3" customWidth="1"/>
    <col min="994" max="1024" width="7.88671875" style="3"/>
    <col min="1025" max="1025" width="11.33203125" style="3" customWidth="1"/>
    <col min="1026" max="1026" width="37.88671875" style="3" customWidth="1"/>
    <col min="1027" max="1027" width="14.33203125" style="3" bestFit="1" customWidth="1"/>
    <col min="1028" max="1028" width="15" style="3" bestFit="1" customWidth="1"/>
    <col min="1029" max="1029" width="13.6640625" style="3" customWidth="1"/>
    <col min="1030" max="1030" width="9.6640625" style="3" customWidth="1"/>
    <col min="1031" max="1249" width="7.88671875" style="3" customWidth="1"/>
    <col min="1250" max="1280" width="7.88671875" style="3"/>
    <col min="1281" max="1281" width="11.33203125" style="3" customWidth="1"/>
    <col min="1282" max="1282" width="37.88671875" style="3" customWidth="1"/>
    <col min="1283" max="1283" width="14.33203125" style="3" bestFit="1" customWidth="1"/>
    <col min="1284" max="1284" width="15" style="3" bestFit="1" customWidth="1"/>
    <col min="1285" max="1285" width="13.6640625" style="3" customWidth="1"/>
    <col min="1286" max="1286" width="9.6640625" style="3" customWidth="1"/>
    <col min="1287" max="1505" width="7.88671875" style="3" customWidth="1"/>
    <col min="1506" max="1536" width="7.88671875" style="3"/>
    <col min="1537" max="1537" width="11.33203125" style="3" customWidth="1"/>
    <col min="1538" max="1538" width="37.88671875" style="3" customWidth="1"/>
    <col min="1539" max="1539" width="14.33203125" style="3" bestFit="1" customWidth="1"/>
    <col min="1540" max="1540" width="15" style="3" bestFit="1" customWidth="1"/>
    <col min="1541" max="1541" width="13.6640625" style="3" customWidth="1"/>
    <col min="1542" max="1542" width="9.6640625" style="3" customWidth="1"/>
    <col min="1543" max="1761" width="7.88671875" style="3" customWidth="1"/>
    <col min="1762" max="1792" width="7.88671875" style="3"/>
    <col min="1793" max="1793" width="11.33203125" style="3" customWidth="1"/>
    <col min="1794" max="1794" width="37.88671875" style="3" customWidth="1"/>
    <col min="1795" max="1795" width="14.33203125" style="3" bestFit="1" customWidth="1"/>
    <col min="1796" max="1796" width="15" style="3" bestFit="1" customWidth="1"/>
    <col min="1797" max="1797" width="13.6640625" style="3" customWidth="1"/>
    <col min="1798" max="1798" width="9.6640625" style="3" customWidth="1"/>
    <col min="1799" max="2017" width="7.88671875" style="3" customWidth="1"/>
    <col min="2018" max="2048" width="7.88671875" style="3"/>
    <col min="2049" max="2049" width="11.33203125" style="3" customWidth="1"/>
    <col min="2050" max="2050" width="37.88671875" style="3" customWidth="1"/>
    <col min="2051" max="2051" width="14.33203125" style="3" bestFit="1" customWidth="1"/>
    <col min="2052" max="2052" width="15" style="3" bestFit="1" customWidth="1"/>
    <col min="2053" max="2053" width="13.6640625" style="3" customWidth="1"/>
    <col min="2054" max="2054" width="9.6640625" style="3" customWidth="1"/>
    <col min="2055" max="2273" width="7.88671875" style="3" customWidth="1"/>
    <col min="2274" max="2304" width="7.88671875" style="3"/>
    <col min="2305" max="2305" width="11.33203125" style="3" customWidth="1"/>
    <col min="2306" max="2306" width="37.88671875" style="3" customWidth="1"/>
    <col min="2307" max="2307" width="14.33203125" style="3" bestFit="1" customWidth="1"/>
    <col min="2308" max="2308" width="15" style="3" bestFit="1" customWidth="1"/>
    <col min="2309" max="2309" width="13.6640625" style="3" customWidth="1"/>
    <col min="2310" max="2310" width="9.6640625" style="3" customWidth="1"/>
    <col min="2311" max="2529" width="7.88671875" style="3" customWidth="1"/>
    <col min="2530" max="2560" width="7.88671875" style="3"/>
    <col min="2561" max="2561" width="11.33203125" style="3" customWidth="1"/>
    <col min="2562" max="2562" width="37.88671875" style="3" customWidth="1"/>
    <col min="2563" max="2563" width="14.33203125" style="3" bestFit="1" customWidth="1"/>
    <col min="2564" max="2564" width="15" style="3" bestFit="1" customWidth="1"/>
    <col min="2565" max="2565" width="13.6640625" style="3" customWidth="1"/>
    <col min="2566" max="2566" width="9.6640625" style="3" customWidth="1"/>
    <col min="2567" max="2785" width="7.88671875" style="3" customWidth="1"/>
    <col min="2786" max="2816" width="7.88671875" style="3"/>
    <col min="2817" max="2817" width="11.33203125" style="3" customWidth="1"/>
    <col min="2818" max="2818" width="37.88671875" style="3" customWidth="1"/>
    <col min="2819" max="2819" width="14.33203125" style="3" bestFit="1" customWidth="1"/>
    <col min="2820" max="2820" width="15" style="3" bestFit="1" customWidth="1"/>
    <col min="2821" max="2821" width="13.6640625" style="3" customWidth="1"/>
    <col min="2822" max="2822" width="9.6640625" style="3" customWidth="1"/>
    <col min="2823" max="3041" width="7.88671875" style="3" customWidth="1"/>
    <col min="3042" max="3072" width="7.88671875" style="3"/>
    <col min="3073" max="3073" width="11.33203125" style="3" customWidth="1"/>
    <col min="3074" max="3074" width="37.88671875" style="3" customWidth="1"/>
    <col min="3075" max="3075" width="14.33203125" style="3" bestFit="1" customWidth="1"/>
    <col min="3076" max="3076" width="15" style="3" bestFit="1" customWidth="1"/>
    <col min="3077" max="3077" width="13.6640625" style="3" customWidth="1"/>
    <col min="3078" max="3078" width="9.6640625" style="3" customWidth="1"/>
    <col min="3079" max="3297" width="7.88671875" style="3" customWidth="1"/>
    <col min="3298" max="3328" width="7.88671875" style="3"/>
    <col min="3329" max="3329" width="11.33203125" style="3" customWidth="1"/>
    <col min="3330" max="3330" width="37.88671875" style="3" customWidth="1"/>
    <col min="3331" max="3331" width="14.33203125" style="3" bestFit="1" customWidth="1"/>
    <col min="3332" max="3332" width="15" style="3" bestFit="1" customWidth="1"/>
    <col min="3333" max="3333" width="13.6640625" style="3" customWidth="1"/>
    <col min="3334" max="3334" width="9.6640625" style="3" customWidth="1"/>
    <col min="3335" max="3553" width="7.88671875" style="3" customWidth="1"/>
    <col min="3554" max="3584" width="7.88671875" style="3"/>
    <col min="3585" max="3585" width="11.33203125" style="3" customWidth="1"/>
    <col min="3586" max="3586" width="37.88671875" style="3" customWidth="1"/>
    <col min="3587" max="3587" width="14.33203125" style="3" bestFit="1" customWidth="1"/>
    <col min="3588" max="3588" width="15" style="3" bestFit="1" customWidth="1"/>
    <col min="3589" max="3589" width="13.6640625" style="3" customWidth="1"/>
    <col min="3590" max="3590" width="9.6640625" style="3" customWidth="1"/>
    <col min="3591" max="3809" width="7.88671875" style="3" customWidth="1"/>
    <col min="3810" max="3840" width="7.88671875" style="3"/>
    <col min="3841" max="3841" width="11.33203125" style="3" customWidth="1"/>
    <col min="3842" max="3842" width="37.88671875" style="3" customWidth="1"/>
    <col min="3843" max="3843" width="14.33203125" style="3" bestFit="1" customWidth="1"/>
    <col min="3844" max="3844" width="15" style="3" bestFit="1" customWidth="1"/>
    <col min="3845" max="3845" width="13.6640625" style="3" customWidth="1"/>
    <col min="3846" max="3846" width="9.6640625" style="3" customWidth="1"/>
    <col min="3847" max="4065" width="7.88671875" style="3" customWidth="1"/>
    <col min="4066" max="4096" width="7.88671875" style="3"/>
    <col min="4097" max="4097" width="11.33203125" style="3" customWidth="1"/>
    <col min="4098" max="4098" width="37.88671875" style="3" customWidth="1"/>
    <col min="4099" max="4099" width="14.33203125" style="3" bestFit="1" customWidth="1"/>
    <col min="4100" max="4100" width="15" style="3" bestFit="1" customWidth="1"/>
    <col min="4101" max="4101" width="13.6640625" style="3" customWidth="1"/>
    <col min="4102" max="4102" width="9.6640625" style="3" customWidth="1"/>
    <col min="4103" max="4321" width="7.88671875" style="3" customWidth="1"/>
    <col min="4322" max="4352" width="7.88671875" style="3"/>
    <col min="4353" max="4353" width="11.33203125" style="3" customWidth="1"/>
    <col min="4354" max="4354" width="37.88671875" style="3" customWidth="1"/>
    <col min="4355" max="4355" width="14.33203125" style="3" bestFit="1" customWidth="1"/>
    <col min="4356" max="4356" width="15" style="3" bestFit="1" customWidth="1"/>
    <col min="4357" max="4357" width="13.6640625" style="3" customWidth="1"/>
    <col min="4358" max="4358" width="9.6640625" style="3" customWidth="1"/>
    <col min="4359" max="4577" width="7.88671875" style="3" customWidth="1"/>
    <col min="4578" max="4608" width="7.88671875" style="3"/>
    <col min="4609" max="4609" width="11.33203125" style="3" customWidth="1"/>
    <col min="4610" max="4610" width="37.88671875" style="3" customWidth="1"/>
    <col min="4611" max="4611" width="14.33203125" style="3" bestFit="1" customWidth="1"/>
    <col min="4612" max="4612" width="15" style="3" bestFit="1" customWidth="1"/>
    <col min="4613" max="4613" width="13.6640625" style="3" customWidth="1"/>
    <col min="4614" max="4614" width="9.6640625" style="3" customWidth="1"/>
    <col min="4615" max="4833" width="7.88671875" style="3" customWidth="1"/>
    <col min="4834" max="4864" width="7.88671875" style="3"/>
    <col min="4865" max="4865" width="11.33203125" style="3" customWidth="1"/>
    <col min="4866" max="4866" width="37.88671875" style="3" customWidth="1"/>
    <col min="4867" max="4867" width="14.33203125" style="3" bestFit="1" customWidth="1"/>
    <col min="4868" max="4868" width="15" style="3" bestFit="1" customWidth="1"/>
    <col min="4869" max="4869" width="13.6640625" style="3" customWidth="1"/>
    <col min="4870" max="4870" width="9.6640625" style="3" customWidth="1"/>
    <col min="4871" max="5089" width="7.88671875" style="3" customWidth="1"/>
    <col min="5090" max="5120" width="7.88671875" style="3"/>
    <col min="5121" max="5121" width="11.33203125" style="3" customWidth="1"/>
    <col min="5122" max="5122" width="37.88671875" style="3" customWidth="1"/>
    <col min="5123" max="5123" width="14.33203125" style="3" bestFit="1" customWidth="1"/>
    <col min="5124" max="5124" width="15" style="3" bestFit="1" customWidth="1"/>
    <col min="5125" max="5125" width="13.6640625" style="3" customWidth="1"/>
    <col min="5126" max="5126" width="9.6640625" style="3" customWidth="1"/>
    <col min="5127" max="5345" width="7.88671875" style="3" customWidth="1"/>
    <col min="5346" max="5376" width="7.88671875" style="3"/>
    <col min="5377" max="5377" width="11.33203125" style="3" customWidth="1"/>
    <col min="5378" max="5378" width="37.88671875" style="3" customWidth="1"/>
    <col min="5379" max="5379" width="14.33203125" style="3" bestFit="1" customWidth="1"/>
    <col min="5380" max="5380" width="15" style="3" bestFit="1" customWidth="1"/>
    <col min="5381" max="5381" width="13.6640625" style="3" customWidth="1"/>
    <col min="5382" max="5382" width="9.6640625" style="3" customWidth="1"/>
    <col min="5383" max="5601" width="7.88671875" style="3" customWidth="1"/>
    <col min="5602" max="5632" width="7.88671875" style="3"/>
    <col min="5633" max="5633" width="11.33203125" style="3" customWidth="1"/>
    <col min="5634" max="5634" width="37.88671875" style="3" customWidth="1"/>
    <col min="5635" max="5635" width="14.33203125" style="3" bestFit="1" customWidth="1"/>
    <col min="5636" max="5636" width="15" style="3" bestFit="1" customWidth="1"/>
    <col min="5637" max="5637" width="13.6640625" style="3" customWidth="1"/>
    <col min="5638" max="5638" width="9.6640625" style="3" customWidth="1"/>
    <col min="5639" max="5857" width="7.88671875" style="3" customWidth="1"/>
    <col min="5858" max="5888" width="7.88671875" style="3"/>
    <col min="5889" max="5889" width="11.33203125" style="3" customWidth="1"/>
    <col min="5890" max="5890" width="37.88671875" style="3" customWidth="1"/>
    <col min="5891" max="5891" width="14.33203125" style="3" bestFit="1" customWidth="1"/>
    <col min="5892" max="5892" width="15" style="3" bestFit="1" customWidth="1"/>
    <col min="5893" max="5893" width="13.6640625" style="3" customWidth="1"/>
    <col min="5894" max="5894" width="9.6640625" style="3" customWidth="1"/>
    <col min="5895" max="6113" width="7.88671875" style="3" customWidth="1"/>
    <col min="6114" max="6144" width="7.88671875" style="3"/>
    <col min="6145" max="6145" width="11.33203125" style="3" customWidth="1"/>
    <col min="6146" max="6146" width="37.88671875" style="3" customWidth="1"/>
    <col min="6147" max="6147" width="14.33203125" style="3" bestFit="1" customWidth="1"/>
    <col min="6148" max="6148" width="15" style="3" bestFit="1" customWidth="1"/>
    <col min="6149" max="6149" width="13.6640625" style="3" customWidth="1"/>
    <col min="6150" max="6150" width="9.6640625" style="3" customWidth="1"/>
    <col min="6151" max="6369" width="7.88671875" style="3" customWidth="1"/>
    <col min="6370" max="6400" width="7.88671875" style="3"/>
    <col min="6401" max="6401" width="11.33203125" style="3" customWidth="1"/>
    <col min="6402" max="6402" width="37.88671875" style="3" customWidth="1"/>
    <col min="6403" max="6403" width="14.33203125" style="3" bestFit="1" customWidth="1"/>
    <col min="6404" max="6404" width="15" style="3" bestFit="1" customWidth="1"/>
    <col min="6405" max="6405" width="13.6640625" style="3" customWidth="1"/>
    <col min="6406" max="6406" width="9.6640625" style="3" customWidth="1"/>
    <col min="6407" max="6625" width="7.88671875" style="3" customWidth="1"/>
    <col min="6626" max="6656" width="7.88671875" style="3"/>
    <col min="6657" max="6657" width="11.33203125" style="3" customWidth="1"/>
    <col min="6658" max="6658" width="37.88671875" style="3" customWidth="1"/>
    <col min="6659" max="6659" width="14.33203125" style="3" bestFit="1" customWidth="1"/>
    <col min="6660" max="6660" width="15" style="3" bestFit="1" customWidth="1"/>
    <col min="6661" max="6661" width="13.6640625" style="3" customWidth="1"/>
    <col min="6662" max="6662" width="9.6640625" style="3" customWidth="1"/>
    <col min="6663" max="6881" width="7.88671875" style="3" customWidth="1"/>
    <col min="6882" max="6912" width="7.88671875" style="3"/>
    <col min="6913" max="6913" width="11.33203125" style="3" customWidth="1"/>
    <col min="6914" max="6914" width="37.88671875" style="3" customWidth="1"/>
    <col min="6915" max="6915" width="14.33203125" style="3" bestFit="1" customWidth="1"/>
    <col min="6916" max="6916" width="15" style="3" bestFit="1" customWidth="1"/>
    <col min="6917" max="6917" width="13.6640625" style="3" customWidth="1"/>
    <col min="6918" max="6918" width="9.6640625" style="3" customWidth="1"/>
    <col min="6919" max="7137" width="7.88671875" style="3" customWidth="1"/>
    <col min="7138" max="7168" width="7.88671875" style="3"/>
    <col min="7169" max="7169" width="11.33203125" style="3" customWidth="1"/>
    <col min="7170" max="7170" width="37.88671875" style="3" customWidth="1"/>
    <col min="7171" max="7171" width="14.33203125" style="3" bestFit="1" customWidth="1"/>
    <col min="7172" max="7172" width="15" style="3" bestFit="1" customWidth="1"/>
    <col min="7173" max="7173" width="13.6640625" style="3" customWidth="1"/>
    <col min="7174" max="7174" width="9.6640625" style="3" customWidth="1"/>
    <col min="7175" max="7393" width="7.88671875" style="3" customWidth="1"/>
    <col min="7394" max="7424" width="7.88671875" style="3"/>
    <col min="7425" max="7425" width="11.33203125" style="3" customWidth="1"/>
    <col min="7426" max="7426" width="37.88671875" style="3" customWidth="1"/>
    <col min="7427" max="7427" width="14.33203125" style="3" bestFit="1" customWidth="1"/>
    <col min="7428" max="7428" width="15" style="3" bestFit="1" customWidth="1"/>
    <col min="7429" max="7429" width="13.6640625" style="3" customWidth="1"/>
    <col min="7430" max="7430" width="9.6640625" style="3" customWidth="1"/>
    <col min="7431" max="7649" width="7.88671875" style="3" customWidth="1"/>
    <col min="7650" max="7680" width="7.88671875" style="3"/>
    <col min="7681" max="7681" width="11.33203125" style="3" customWidth="1"/>
    <col min="7682" max="7682" width="37.88671875" style="3" customWidth="1"/>
    <col min="7683" max="7683" width="14.33203125" style="3" bestFit="1" customWidth="1"/>
    <col min="7684" max="7684" width="15" style="3" bestFit="1" customWidth="1"/>
    <col min="7685" max="7685" width="13.6640625" style="3" customWidth="1"/>
    <col min="7686" max="7686" width="9.6640625" style="3" customWidth="1"/>
    <col min="7687" max="7905" width="7.88671875" style="3" customWidth="1"/>
    <col min="7906" max="7936" width="7.88671875" style="3"/>
    <col min="7937" max="7937" width="11.33203125" style="3" customWidth="1"/>
    <col min="7938" max="7938" width="37.88671875" style="3" customWidth="1"/>
    <col min="7939" max="7939" width="14.33203125" style="3" bestFit="1" customWidth="1"/>
    <col min="7940" max="7940" width="15" style="3" bestFit="1" customWidth="1"/>
    <col min="7941" max="7941" width="13.6640625" style="3" customWidth="1"/>
    <col min="7942" max="7942" width="9.6640625" style="3" customWidth="1"/>
    <col min="7943" max="8161" width="7.88671875" style="3" customWidth="1"/>
    <col min="8162" max="8192" width="7.88671875" style="3"/>
    <col min="8193" max="8193" width="11.33203125" style="3" customWidth="1"/>
    <col min="8194" max="8194" width="37.88671875" style="3" customWidth="1"/>
    <col min="8195" max="8195" width="14.33203125" style="3" bestFit="1" customWidth="1"/>
    <col min="8196" max="8196" width="15" style="3" bestFit="1" customWidth="1"/>
    <col min="8197" max="8197" width="13.6640625" style="3" customWidth="1"/>
    <col min="8198" max="8198" width="9.6640625" style="3" customWidth="1"/>
    <col min="8199" max="8417" width="7.88671875" style="3" customWidth="1"/>
    <col min="8418" max="8448" width="7.88671875" style="3"/>
    <col min="8449" max="8449" width="11.33203125" style="3" customWidth="1"/>
    <col min="8450" max="8450" width="37.88671875" style="3" customWidth="1"/>
    <col min="8451" max="8451" width="14.33203125" style="3" bestFit="1" customWidth="1"/>
    <col min="8452" max="8452" width="15" style="3" bestFit="1" customWidth="1"/>
    <col min="8453" max="8453" width="13.6640625" style="3" customWidth="1"/>
    <col min="8454" max="8454" width="9.6640625" style="3" customWidth="1"/>
    <col min="8455" max="8673" width="7.88671875" style="3" customWidth="1"/>
    <col min="8674" max="8704" width="7.88671875" style="3"/>
    <col min="8705" max="8705" width="11.33203125" style="3" customWidth="1"/>
    <col min="8706" max="8706" width="37.88671875" style="3" customWidth="1"/>
    <col min="8707" max="8707" width="14.33203125" style="3" bestFit="1" customWidth="1"/>
    <col min="8708" max="8708" width="15" style="3" bestFit="1" customWidth="1"/>
    <col min="8709" max="8709" width="13.6640625" style="3" customWidth="1"/>
    <col min="8710" max="8710" width="9.6640625" style="3" customWidth="1"/>
    <col min="8711" max="8929" width="7.88671875" style="3" customWidth="1"/>
    <col min="8930" max="8960" width="7.88671875" style="3"/>
    <col min="8961" max="8961" width="11.33203125" style="3" customWidth="1"/>
    <col min="8962" max="8962" width="37.88671875" style="3" customWidth="1"/>
    <col min="8963" max="8963" width="14.33203125" style="3" bestFit="1" customWidth="1"/>
    <col min="8964" max="8964" width="15" style="3" bestFit="1" customWidth="1"/>
    <col min="8965" max="8965" width="13.6640625" style="3" customWidth="1"/>
    <col min="8966" max="8966" width="9.6640625" style="3" customWidth="1"/>
    <col min="8967" max="9185" width="7.88671875" style="3" customWidth="1"/>
    <col min="9186" max="9216" width="7.88671875" style="3"/>
    <col min="9217" max="9217" width="11.33203125" style="3" customWidth="1"/>
    <col min="9218" max="9218" width="37.88671875" style="3" customWidth="1"/>
    <col min="9219" max="9219" width="14.33203125" style="3" bestFit="1" customWidth="1"/>
    <col min="9220" max="9220" width="15" style="3" bestFit="1" customWidth="1"/>
    <col min="9221" max="9221" width="13.6640625" style="3" customWidth="1"/>
    <col min="9222" max="9222" width="9.6640625" style="3" customWidth="1"/>
    <col min="9223" max="9441" width="7.88671875" style="3" customWidth="1"/>
    <col min="9442" max="9472" width="7.88671875" style="3"/>
    <col min="9473" max="9473" width="11.33203125" style="3" customWidth="1"/>
    <col min="9474" max="9474" width="37.88671875" style="3" customWidth="1"/>
    <col min="9475" max="9475" width="14.33203125" style="3" bestFit="1" customWidth="1"/>
    <col min="9476" max="9476" width="15" style="3" bestFit="1" customWidth="1"/>
    <col min="9477" max="9477" width="13.6640625" style="3" customWidth="1"/>
    <col min="9478" max="9478" width="9.6640625" style="3" customWidth="1"/>
    <col min="9479" max="9697" width="7.88671875" style="3" customWidth="1"/>
    <col min="9698" max="9728" width="7.88671875" style="3"/>
    <col min="9729" max="9729" width="11.33203125" style="3" customWidth="1"/>
    <col min="9730" max="9730" width="37.88671875" style="3" customWidth="1"/>
    <col min="9731" max="9731" width="14.33203125" style="3" bestFit="1" customWidth="1"/>
    <col min="9732" max="9732" width="15" style="3" bestFit="1" customWidth="1"/>
    <col min="9733" max="9733" width="13.6640625" style="3" customWidth="1"/>
    <col min="9734" max="9734" width="9.6640625" style="3" customWidth="1"/>
    <col min="9735" max="9953" width="7.88671875" style="3" customWidth="1"/>
    <col min="9954" max="9984" width="7.88671875" style="3"/>
    <col min="9985" max="9985" width="11.33203125" style="3" customWidth="1"/>
    <col min="9986" max="9986" width="37.88671875" style="3" customWidth="1"/>
    <col min="9987" max="9987" width="14.33203125" style="3" bestFit="1" customWidth="1"/>
    <col min="9988" max="9988" width="15" style="3" bestFit="1" customWidth="1"/>
    <col min="9989" max="9989" width="13.6640625" style="3" customWidth="1"/>
    <col min="9990" max="9990" width="9.6640625" style="3" customWidth="1"/>
    <col min="9991" max="10209" width="7.88671875" style="3" customWidth="1"/>
    <col min="10210" max="10240" width="7.88671875" style="3"/>
    <col min="10241" max="10241" width="11.33203125" style="3" customWidth="1"/>
    <col min="10242" max="10242" width="37.88671875" style="3" customWidth="1"/>
    <col min="10243" max="10243" width="14.33203125" style="3" bestFit="1" customWidth="1"/>
    <col min="10244" max="10244" width="15" style="3" bestFit="1" customWidth="1"/>
    <col min="10245" max="10245" width="13.6640625" style="3" customWidth="1"/>
    <col min="10246" max="10246" width="9.6640625" style="3" customWidth="1"/>
    <col min="10247" max="10465" width="7.88671875" style="3" customWidth="1"/>
    <col min="10466" max="10496" width="7.88671875" style="3"/>
    <col min="10497" max="10497" width="11.33203125" style="3" customWidth="1"/>
    <col min="10498" max="10498" width="37.88671875" style="3" customWidth="1"/>
    <col min="10499" max="10499" width="14.33203125" style="3" bestFit="1" customWidth="1"/>
    <col min="10500" max="10500" width="15" style="3" bestFit="1" customWidth="1"/>
    <col min="10501" max="10501" width="13.6640625" style="3" customWidth="1"/>
    <col min="10502" max="10502" width="9.6640625" style="3" customWidth="1"/>
    <col min="10503" max="10721" width="7.88671875" style="3" customWidth="1"/>
    <col min="10722" max="10752" width="7.88671875" style="3"/>
    <col min="10753" max="10753" width="11.33203125" style="3" customWidth="1"/>
    <col min="10754" max="10754" width="37.88671875" style="3" customWidth="1"/>
    <col min="10755" max="10755" width="14.33203125" style="3" bestFit="1" customWidth="1"/>
    <col min="10756" max="10756" width="15" style="3" bestFit="1" customWidth="1"/>
    <col min="10757" max="10757" width="13.6640625" style="3" customWidth="1"/>
    <col min="10758" max="10758" width="9.6640625" style="3" customWidth="1"/>
    <col min="10759" max="10977" width="7.88671875" style="3" customWidth="1"/>
    <col min="10978" max="11008" width="7.88671875" style="3"/>
    <col min="11009" max="11009" width="11.33203125" style="3" customWidth="1"/>
    <col min="11010" max="11010" width="37.88671875" style="3" customWidth="1"/>
    <col min="11011" max="11011" width="14.33203125" style="3" bestFit="1" customWidth="1"/>
    <col min="11012" max="11012" width="15" style="3" bestFit="1" customWidth="1"/>
    <col min="11013" max="11013" width="13.6640625" style="3" customWidth="1"/>
    <col min="11014" max="11014" width="9.6640625" style="3" customWidth="1"/>
    <col min="11015" max="11233" width="7.88671875" style="3" customWidth="1"/>
    <col min="11234" max="11264" width="7.88671875" style="3"/>
    <col min="11265" max="11265" width="11.33203125" style="3" customWidth="1"/>
    <col min="11266" max="11266" width="37.88671875" style="3" customWidth="1"/>
    <col min="11267" max="11267" width="14.33203125" style="3" bestFit="1" customWidth="1"/>
    <col min="11268" max="11268" width="15" style="3" bestFit="1" customWidth="1"/>
    <col min="11269" max="11269" width="13.6640625" style="3" customWidth="1"/>
    <col min="11270" max="11270" width="9.6640625" style="3" customWidth="1"/>
    <col min="11271" max="11489" width="7.88671875" style="3" customWidth="1"/>
    <col min="11490" max="11520" width="7.88671875" style="3"/>
    <col min="11521" max="11521" width="11.33203125" style="3" customWidth="1"/>
    <col min="11522" max="11522" width="37.88671875" style="3" customWidth="1"/>
    <col min="11523" max="11523" width="14.33203125" style="3" bestFit="1" customWidth="1"/>
    <col min="11524" max="11524" width="15" style="3" bestFit="1" customWidth="1"/>
    <col min="11525" max="11525" width="13.6640625" style="3" customWidth="1"/>
    <col min="11526" max="11526" width="9.6640625" style="3" customWidth="1"/>
    <col min="11527" max="11745" width="7.88671875" style="3" customWidth="1"/>
    <col min="11746" max="11776" width="7.88671875" style="3"/>
    <col min="11777" max="11777" width="11.33203125" style="3" customWidth="1"/>
    <col min="11778" max="11778" width="37.88671875" style="3" customWidth="1"/>
    <col min="11779" max="11779" width="14.33203125" style="3" bestFit="1" customWidth="1"/>
    <col min="11780" max="11780" width="15" style="3" bestFit="1" customWidth="1"/>
    <col min="11781" max="11781" width="13.6640625" style="3" customWidth="1"/>
    <col min="11782" max="11782" width="9.6640625" style="3" customWidth="1"/>
    <col min="11783" max="12001" width="7.88671875" style="3" customWidth="1"/>
    <col min="12002" max="12032" width="7.88671875" style="3"/>
    <col min="12033" max="12033" width="11.33203125" style="3" customWidth="1"/>
    <col min="12034" max="12034" width="37.88671875" style="3" customWidth="1"/>
    <col min="12035" max="12035" width="14.33203125" style="3" bestFit="1" customWidth="1"/>
    <col min="12036" max="12036" width="15" style="3" bestFit="1" customWidth="1"/>
    <col min="12037" max="12037" width="13.6640625" style="3" customWidth="1"/>
    <col min="12038" max="12038" width="9.6640625" style="3" customWidth="1"/>
    <col min="12039" max="12257" width="7.88671875" style="3" customWidth="1"/>
    <col min="12258" max="12288" width="7.88671875" style="3"/>
    <col min="12289" max="12289" width="11.33203125" style="3" customWidth="1"/>
    <col min="12290" max="12290" width="37.88671875" style="3" customWidth="1"/>
    <col min="12291" max="12291" width="14.33203125" style="3" bestFit="1" customWidth="1"/>
    <col min="12292" max="12292" width="15" style="3" bestFit="1" customWidth="1"/>
    <col min="12293" max="12293" width="13.6640625" style="3" customWidth="1"/>
    <col min="12294" max="12294" width="9.6640625" style="3" customWidth="1"/>
    <col min="12295" max="12513" width="7.88671875" style="3" customWidth="1"/>
    <col min="12514" max="12544" width="7.88671875" style="3"/>
    <col min="12545" max="12545" width="11.33203125" style="3" customWidth="1"/>
    <col min="12546" max="12546" width="37.88671875" style="3" customWidth="1"/>
    <col min="12547" max="12547" width="14.33203125" style="3" bestFit="1" customWidth="1"/>
    <col min="12548" max="12548" width="15" style="3" bestFit="1" customWidth="1"/>
    <col min="12549" max="12549" width="13.6640625" style="3" customWidth="1"/>
    <col min="12550" max="12550" width="9.6640625" style="3" customWidth="1"/>
    <col min="12551" max="12769" width="7.88671875" style="3" customWidth="1"/>
    <col min="12770" max="12800" width="7.88671875" style="3"/>
    <col min="12801" max="12801" width="11.33203125" style="3" customWidth="1"/>
    <col min="12802" max="12802" width="37.88671875" style="3" customWidth="1"/>
    <col min="12803" max="12803" width="14.33203125" style="3" bestFit="1" customWidth="1"/>
    <col min="12804" max="12804" width="15" style="3" bestFit="1" customWidth="1"/>
    <col min="12805" max="12805" width="13.6640625" style="3" customWidth="1"/>
    <col min="12806" max="12806" width="9.6640625" style="3" customWidth="1"/>
    <col min="12807" max="13025" width="7.88671875" style="3" customWidth="1"/>
    <col min="13026" max="13056" width="7.88671875" style="3"/>
    <col min="13057" max="13057" width="11.33203125" style="3" customWidth="1"/>
    <col min="13058" max="13058" width="37.88671875" style="3" customWidth="1"/>
    <col min="13059" max="13059" width="14.33203125" style="3" bestFit="1" customWidth="1"/>
    <col min="13060" max="13060" width="15" style="3" bestFit="1" customWidth="1"/>
    <col min="13061" max="13061" width="13.6640625" style="3" customWidth="1"/>
    <col min="13062" max="13062" width="9.6640625" style="3" customWidth="1"/>
    <col min="13063" max="13281" width="7.88671875" style="3" customWidth="1"/>
    <col min="13282" max="13312" width="7.88671875" style="3"/>
    <col min="13313" max="13313" width="11.33203125" style="3" customWidth="1"/>
    <col min="13314" max="13314" width="37.88671875" style="3" customWidth="1"/>
    <col min="13315" max="13315" width="14.33203125" style="3" bestFit="1" customWidth="1"/>
    <col min="13316" max="13316" width="15" style="3" bestFit="1" customWidth="1"/>
    <col min="13317" max="13317" width="13.6640625" style="3" customWidth="1"/>
    <col min="13318" max="13318" width="9.6640625" style="3" customWidth="1"/>
    <col min="13319" max="13537" width="7.88671875" style="3" customWidth="1"/>
    <col min="13538" max="13568" width="7.88671875" style="3"/>
    <col min="13569" max="13569" width="11.33203125" style="3" customWidth="1"/>
    <col min="13570" max="13570" width="37.88671875" style="3" customWidth="1"/>
    <col min="13571" max="13571" width="14.33203125" style="3" bestFit="1" customWidth="1"/>
    <col min="13572" max="13572" width="15" style="3" bestFit="1" customWidth="1"/>
    <col min="13573" max="13573" width="13.6640625" style="3" customWidth="1"/>
    <col min="13574" max="13574" width="9.6640625" style="3" customWidth="1"/>
    <col min="13575" max="13793" width="7.88671875" style="3" customWidth="1"/>
    <col min="13794" max="13824" width="7.88671875" style="3"/>
    <col min="13825" max="13825" width="11.33203125" style="3" customWidth="1"/>
    <col min="13826" max="13826" width="37.88671875" style="3" customWidth="1"/>
    <col min="13827" max="13827" width="14.33203125" style="3" bestFit="1" customWidth="1"/>
    <col min="13828" max="13828" width="15" style="3" bestFit="1" customWidth="1"/>
    <col min="13829" max="13829" width="13.6640625" style="3" customWidth="1"/>
    <col min="13830" max="13830" width="9.6640625" style="3" customWidth="1"/>
    <col min="13831" max="14049" width="7.88671875" style="3" customWidth="1"/>
    <col min="14050" max="14080" width="7.88671875" style="3"/>
    <col min="14081" max="14081" width="11.33203125" style="3" customWidth="1"/>
    <col min="14082" max="14082" width="37.88671875" style="3" customWidth="1"/>
    <col min="14083" max="14083" width="14.33203125" style="3" bestFit="1" customWidth="1"/>
    <col min="14084" max="14084" width="15" style="3" bestFit="1" customWidth="1"/>
    <col min="14085" max="14085" width="13.6640625" style="3" customWidth="1"/>
    <col min="14086" max="14086" width="9.6640625" style="3" customWidth="1"/>
    <col min="14087" max="14305" width="7.88671875" style="3" customWidth="1"/>
    <col min="14306" max="14336" width="7.88671875" style="3"/>
    <col min="14337" max="14337" width="11.33203125" style="3" customWidth="1"/>
    <col min="14338" max="14338" width="37.88671875" style="3" customWidth="1"/>
    <col min="14339" max="14339" width="14.33203125" style="3" bestFit="1" customWidth="1"/>
    <col min="14340" max="14340" width="15" style="3" bestFit="1" customWidth="1"/>
    <col min="14341" max="14341" width="13.6640625" style="3" customWidth="1"/>
    <col min="14342" max="14342" width="9.6640625" style="3" customWidth="1"/>
    <col min="14343" max="14561" width="7.88671875" style="3" customWidth="1"/>
    <col min="14562" max="14592" width="7.88671875" style="3"/>
    <col min="14593" max="14593" width="11.33203125" style="3" customWidth="1"/>
    <col min="14594" max="14594" width="37.88671875" style="3" customWidth="1"/>
    <col min="14595" max="14595" width="14.33203125" style="3" bestFit="1" customWidth="1"/>
    <col min="14596" max="14596" width="15" style="3" bestFit="1" customWidth="1"/>
    <col min="14597" max="14597" width="13.6640625" style="3" customWidth="1"/>
    <col min="14598" max="14598" width="9.6640625" style="3" customWidth="1"/>
    <col min="14599" max="14817" width="7.88671875" style="3" customWidth="1"/>
    <col min="14818" max="14848" width="7.88671875" style="3"/>
    <col min="14849" max="14849" width="11.33203125" style="3" customWidth="1"/>
    <col min="14850" max="14850" width="37.88671875" style="3" customWidth="1"/>
    <col min="14851" max="14851" width="14.33203125" style="3" bestFit="1" customWidth="1"/>
    <col min="14852" max="14852" width="15" style="3" bestFit="1" customWidth="1"/>
    <col min="14853" max="14853" width="13.6640625" style="3" customWidth="1"/>
    <col min="14854" max="14854" width="9.6640625" style="3" customWidth="1"/>
    <col min="14855" max="15073" width="7.88671875" style="3" customWidth="1"/>
    <col min="15074" max="15104" width="7.88671875" style="3"/>
    <col min="15105" max="15105" width="11.33203125" style="3" customWidth="1"/>
    <col min="15106" max="15106" width="37.88671875" style="3" customWidth="1"/>
    <col min="15107" max="15107" width="14.33203125" style="3" bestFit="1" customWidth="1"/>
    <col min="15108" max="15108" width="15" style="3" bestFit="1" customWidth="1"/>
    <col min="15109" max="15109" width="13.6640625" style="3" customWidth="1"/>
    <col min="15110" max="15110" width="9.6640625" style="3" customWidth="1"/>
    <col min="15111" max="15329" width="7.88671875" style="3" customWidth="1"/>
    <col min="15330" max="15360" width="7.88671875" style="3"/>
    <col min="15361" max="15361" width="11.33203125" style="3" customWidth="1"/>
    <col min="15362" max="15362" width="37.88671875" style="3" customWidth="1"/>
    <col min="15363" max="15363" width="14.33203125" style="3" bestFit="1" customWidth="1"/>
    <col min="15364" max="15364" width="15" style="3" bestFit="1" customWidth="1"/>
    <col min="15365" max="15365" width="13.6640625" style="3" customWidth="1"/>
    <col min="15366" max="15366" width="9.6640625" style="3" customWidth="1"/>
    <col min="15367" max="15585" width="7.88671875" style="3" customWidth="1"/>
    <col min="15586" max="15616" width="7.88671875" style="3"/>
    <col min="15617" max="15617" width="11.33203125" style="3" customWidth="1"/>
    <col min="15618" max="15618" width="37.88671875" style="3" customWidth="1"/>
    <col min="15619" max="15619" width="14.33203125" style="3" bestFit="1" customWidth="1"/>
    <col min="15620" max="15620" width="15" style="3" bestFit="1" customWidth="1"/>
    <col min="15621" max="15621" width="13.6640625" style="3" customWidth="1"/>
    <col min="15622" max="15622" width="9.6640625" style="3" customWidth="1"/>
    <col min="15623" max="15841" width="7.88671875" style="3" customWidth="1"/>
    <col min="15842" max="15872" width="7.88671875" style="3"/>
    <col min="15873" max="15873" width="11.33203125" style="3" customWidth="1"/>
    <col min="15874" max="15874" width="37.88671875" style="3" customWidth="1"/>
    <col min="15875" max="15875" width="14.33203125" style="3" bestFit="1" customWidth="1"/>
    <col min="15876" max="15876" width="15" style="3" bestFit="1" customWidth="1"/>
    <col min="15877" max="15877" width="13.6640625" style="3" customWidth="1"/>
    <col min="15878" max="15878" width="9.6640625" style="3" customWidth="1"/>
    <col min="15879" max="16097" width="7.88671875" style="3" customWidth="1"/>
    <col min="16098" max="16128" width="7.88671875" style="3"/>
    <col min="16129" max="16129" width="11.33203125" style="3" customWidth="1"/>
    <col min="16130" max="16130" width="37.88671875" style="3" customWidth="1"/>
    <col min="16131" max="16131" width="14.33203125" style="3" bestFit="1" customWidth="1"/>
    <col min="16132" max="16132" width="15" style="3" bestFit="1" customWidth="1"/>
    <col min="16133" max="16133" width="13.6640625" style="3" customWidth="1"/>
    <col min="16134" max="16134" width="9.6640625" style="3" customWidth="1"/>
    <col min="16135" max="16353" width="7.88671875" style="3" customWidth="1"/>
    <col min="16354" max="16384" width="7.88671875" style="3"/>
  </cols>
  <sheetData>
    <row r="1" spans="1:225" ht="66.05" customHeight="1" x14ac:dyDescent="0.25">
      <c r="C1" s="243" t="s">
        <v>120</v>
      </c>
      <c r="D1" s="243"/>
      <c r="E1" s="243"/>
      <c r="F1" s="3"/>
      <c r="HI1" s="3"/>
      <c r="HJ1" s="3"/>
      <c r="HK1" s="3"/>
      <c r="HL1" s="3"/>
      <c r="HM1" s="3"/>
      <c r="HN1" s="3"/>
      <c r="HO1" s="3"/>
      <c r="HP1" s="3"/>
      <c r="HQ1" s="3"/>
    </row>
    <row r="2" spans="1:225" x14ac:dyDescent="0.25">
      <c r="C2" s="51"/>
      <c r="D2" s="51"/>
      <c r="E2" s="51"/>
      <c r="F2" s="3"/>
      <c r="HI2" s="3"/>
      <c r="HJ2" s="3"/>
      <c r="HK2" s="3"/>
      <c r="HL2" s="3"/>
      <c r="HM2" s="3"/>
      <c r="HN2" s="3"/>
      <c r="HO2" s="3"/>
      <c r="HP2" s="3"/>
      <c r="HQ2" s="3"/>
    </row>
    <row r="3" spans="1:225" ht="33.049999999999997" customHeight="1" x14ac:dyDescent="0.25">
      <c r="A3" s="244" t="s">
        <v>119</v>
      </c>
      <c r="B3" s="244"/>
      <c r="C3" s="244"/>
      <c r="D3" s="244"/>
      <c r="E3" s="244"/>
      <c r="F3" s="3"/>
      <c r="HI3" s="3"/>
      <c r="HJ3" s="3"/>
      <c r="HK3" s="3"/>
      <c r="HL3" s="3"/>
      <c r="HM3" s="3"/>
      <c r="HN3" s="3"/>
      <c r="HO3" s="3"/>
      <c r="HP3" s="3"/>
      <c r="HQ3" s="3"/>
    </row>
    <row r="4" spans="1:225" ht="15.65" x14ac:dyDescent="0.25">
      <c r="A4" s="142"/>
      <c r="B4" s="142"/>
      <c r="C4" s="142"/>
      <c r="D4" s="142"/>
      <c r="E4" s="142"/>
      <c r="F4" s="3"/>
      <c r="HI4" s="3"/>
      <c r="HJ4" s="3"/>
      <c r="HK4" s="3"/>
      <c r="HL4" s="3"/>
      <c r="HM4" s="3"/>
      <c r="HN4" s="3"/>
      <c r="HO4" s="3"/>
      <c r="HP4" s="3"/>
      <c r="HQ4" s="3"/>
    </row>
    <row r="5" spans="1:225" ht="15.65" x14ac:dyDescent="0.25">
      <c r="A5" s="245" t="s">
        <v>118</v>
      </c>
      <c r="B5" s="245"/>
      <c r="C5" s="245"/>
      <c r="D5" s="245"/>
      <c r="E5" s="245"/>
      <c r="F5" s="3"/>
      <c r="HI5" s="3"/>
      <c r="HJ5" s="3"/>
      <c r="HK5" s="3"/>
      <c r="HL5" s="3"/>
      <c r="HM5" s="3"/>
      <c r="HN5" s="3"/>
      <c r="HO5" s="3"/>
      <c r="HP5" s="3"/>
      <c r="HQ5" s="3"/>
    </row>
    <row r="6" spans="1:225" x14ac:dyDescent="0.25">
      <c r="A6" s="246" t="s">
        <v>0</v>
      </c>
      <c r="B6" s="246"/>
      <c r="C6" s="246"/>
      <c r="D6" s="246"/>
      <c r="E6" s="246"/>
      <c r="F6" s="3"/>
      <c r="HI6" s="3"/>
      <c r="HJ6" s="3"/>
      <c r="HK6" s="3"/>
      <c r="HL6" s="3"/>
      <c r="HM6" s="3"/>
      <c r="HN6" s="3"/>
      <c r="HO6" s="3"/>
      <c r="HP6" s="3"/>
      <c r="HQ6" s="3"/>
    </row>
    <row r="7" spans="1:225" ht="26.3" x14ac:dyDescent="0.25">
      <c r="A7" s="4" t="s">
        <v>1</v>
      </c>
      <c r="B7" s="4" t="s">
        <v>2</v>
      </c>
      <c r="C7" s="4" t="s">
        <v>3</v>
      </c>
      <c r="D7" s="5" t="s">
        <v>4</v>
      </c>
      <c r="E7" s="5" t="s">
        <v>5</v>
      </c>
      <c r="F7" s="3"/>
      <c r="HI7" s="3"/>
      <c r="HJ7" s="3"/>
      <c r="HK7" s="3"/>
      <c r="HL7" s="3"/>
      <c r="HM7" s="3"/>
      <c r="HN7" s="3"/>
      <c r="HO7" s="3"/>
      <c r="HP7" s="3"/>
      <c r="HQ7" s="3"/>
    </row>
    <row r="8" spans="1:225" ht="17.55" x14ac:dyDescent="0.3">
      <c r="A8" s="85"/>
      <c r="B8" s="6" t="s">
        <v>6</v>
      </c>
      <c r="C8" s="15" t="e">
        <f t="shared" ref="C8:C15" si="0">D8+E8</f>
        <v>#REF!</v>
      </c>
      <c r="D8" s="15" t="e">
        <f>#REF!</f>
        <v>#REF!</v>
      </c>
      <c r="E8" s="15" t="e">
        <f>#REF!</f>
        <v>#REF!</v>
      </c>
      <c r="F8" s="73"/>
      <c r="G8" s="74"/>
      <c r="H8" s="17"/>
      <c r="I8" s="17"/>
      <c r="HI8" s="3"/>
      <c r="HJ8" s="3"/>
      <c r="HK8" s="3"/>
      <c r="HL8" s="3"/>
      <c r="HM8" s="3"/>
      <c r="HN8" s="3"/>
      <c r="HO8" s="3"/>
      <c r="HP8" s="3"/>
      <c r="HQ8" s="3"/>
    </row>
    <row r="9" spans="1:225" ht="33.85" customHeight="1" x14ac:dyDescent="0.25">
      <c r="A9" s="85"/>
      <c r="B9" s="7" t="s">
        <v>7</v>
      </c>
      <c r="C9" s="15" t="e">
        <f t="shared" si="0"/>
        <v>#REF!</v>
      </c>
      <c r="D9" s="15" t="e">
        <f>#REF!</f>
        <v>#REF!</v>
      </c>
      <c r="E9" s="15" t="e">
        <f>#REF!</f>
        <v>#REF!</v>
      </c>
      <c r="F9" s="3"/>
      <c r="G9" s="17"/>
      <c r="H9" s="17"/>
      <c r="I9" s="17"/>
      <c r="HI9" s="3"/>
      <c r="HJ9" s="3"/>
      <c r="HK9" s="3"/>
      <c r="HL9" s="3"/>
      <c r="HM9" s="3"/>
      <c r="HN9" s="3"/>
      <c r="HO9" s="3"/>
      <c r="HP9" s="3"/>
      <c r="HQ9" s="3"/>
    </row>
    <row r="10" spans="1:225" ht="21" customHeight="1" x14ac:dyDescent="0.25">
      <c r="A10" s="85">
        <v>10000000</v>
      </c>
      <c r="B10" s="60" t="s">
        <v>8</v>
      </c>
      <c r="C10" s="15" t="e">
        <f t="shared" si="0"/>
        <v>#REF!</v>
      </c>
      <c r="D10" s="15" t="e">
        <f>#REF!</f>
        <v>#REF!</v>
      </c>
      <c r="E10" s="15" t="e">
        <f>#REF!</f>
        <v>#REF!</v>
      </c>
      <c r="F10" s="3"/>
      <c r="G10" s="17"/>
      <c r="H10" s="17"/>
      <c r="I10" s="17"/>
      <c r="HI10" s="3"/>
      <c r="HJ10" s="3"/>
      <c r="HK10" s="3"/>
      <c r="HL10" s="3"/>
      <c r="HM10" s="3"/>
      <c r="HN10" s="3"/>
      <c r="HO10" s="3"/>
      <c r="HP10" s="3"/>
      <c r="HQ10" s="3"/>
    </row>
    <row r="11" spans="1:225" ht="30.7" customHeight="1" x14ac:dyDescent="0.25">
      <c r="A11" s="87">
        <v>11000000</v>
      </c>
      <c r="B11" s="100" t="s">
        <v>13</v>
      </c>
      <c r="C11" s="15" t="e">
        <f t="shared" si="0"/>
        <v>#REF!</v>
      </c>
      <c r="D11" s="15" t="e">
        <f>#REF!</f>
        <v>#REF!</v>
      </c>
      <c r="E11" s="15" t="e">
        <f>#REF!</f>
        <v>#REF!</v>
      </c>
      <c r="F11" s="14"/>
      <c r="G11" s="17"/>
      <c r="H11" s="17"/>
      <c r="I11" s="17"/>
      <c r="HI11" s="3"/>
      <c r="HJ11" s="3"/>
      <c r="HK11" s="3"/>
      <c r="HL11" s="3"/>
      <c r="HM11" s="3"/>
      <c r="HN11" s="3"/>
      <c r="HO11" s="3"/>
      <c r="HP11" s="3"/>
      <c r="HQ11" s="3"/>
    </row>
    <row r="12" spans="1:225" ht="19.600000000000001" customHeight="1" x14ac:dyDescent="0.25">
      <c r="A12" s="88">
        <v>11020000</v>
      </c>
      <c r="B12" s="101" t="s">
        <v>14</v>
      </c>
      <c r="C12" s="109" t="e">
        <f t="shared" si="0"/>
        <v>#REF!</v>
      </c>
      <c r="D12" s="109" t="e">
        <f>#REF!</f>
        <v>#REF!</v>
      </c>
      <c r="E12" s="109" t="e">
        <f>#REF!</f>
        <v>#REF!</v>
      </c>
      <c r="F12" s="14"/>
      <c r="G12" s="17"/>
      <c r="H12" s="17"/>
      <c r="I12" s="17"/>
      <c r="HI12" s="3"/>
      <c r="HJ12" s="3"/>
      <c r="HK12" s="3"/>
      <c r="HL12" s="3"/>
      <c r="HM12" s="3"/>
      <c r="HN12" s="3"/>
      <c r="HO12" s="3"/>
      <c r="HP12" s="3"/>
      <c r="HQ12" s="3"/>
    </row>
    <row r="13" spans="1:225" ht="28.5" customHeight="1" x14ac:dyDescent="0.25">
      <c r="A13" s="148" t="s">
        <v>108</v>
      </c>
      <c r="B13" s="116" t="s">
        <v>109</v>
      </c>
      <c r="C13" s="109" t="e">
        <f t="shared" si="0"/>
        <v>#REF!</v>
      </c>
      <c r="D13" s="109" t="e">
        <f>#REF!</f>
        <v>#REF!</v>
      </c>
      <c r="E13" s="109" t="e">
        <f>#REF!</f>
        <v>#REF!</v>
      </c>
      <c r="F13" s="14"/>
      <c r="G13" s="17"/>
      <c r="H13" s="17"/>
      <c r="I13" s="17"/>
      <c r="HI13" s="3"/>
      <c r="HJ13" s="3"/>
      <c r="HK13" s="3"/>
      <c r="HL13" s="3"/>
      <c r="HM13" s="3"/>
      <c r="HN13" s="3"/>
      <c r="HO13" s="3"/>
      <c r="HP13" s="3"/>
      <c r="HQ13" s="3"/>
    </row>
    <row r="14" spans="1:225" ht="32.25" customHeight="1" x14ac:dyDescent="0.25">
      <c r="A14" s="173" t="s">
        <v>110</v>
      </c>
      <c r="B14" s="117" t="s">
        <v>111</v>
      </c>
      <c r="C14" s="109" t="e">
        <f t="shared" si="0"/>
        <v>#REF!</v>
      </c>
      <c r="D14" s="109" t="e">
        <f>#REF!</f>
        <v>#REF!</v>
      </c>
      <c r="E14" s="109" t="e">
        <f>#REF!</f>
        <v>#REF!</v>
      </c>
      <c r="F14" s="14"/>
      <c r="G14" s="17"/>
      <c r="H14" s="17"/>
      <c r="I14" s="17"/>
      <c r="HI14" s="3"/>
      <c r="HJ14" s="3"/>
      <c r="HK14" s="3"/>
      <c r="HL14" s="3"/>
      <c r="HM14" s="3"/>
      <c r="HN14" s="3"/>
      <c r="HO14" s="3"/>
      <c r="HP14" s="3"/>
      <c r="HQ14" s="3"/>
    </row>
    <row r="15" spans="1:225" ht="21.8" customHeight="1" x14ac:dyDescent="0.25">
      <c r="A15" s="89">
        <v>14000000</v>
      </c>
      <c r="B15" s="102" t="s">
        <v>15</v>
      </c>
      <c r="C15" s="171" t="e">
        <f t="shared" si="0"/>
        <v>#REF!</v>
      </c>
      <c r="D15" s="171" t="e">
        <f>#REF!</f>
        <v>#REF!</v>
      </c>
      <c r="E15" s="171" t="e">
        <f>#REF!</f>
        <v>#REF!</v>
      </c>
      <c r="G15" s="17"/>
      <c r="H15" s="17"/>
      <c r="I15" s="17"/>
    </row>
    <row r="16" spans="1:225" ht="30.05" hidden="1" customHeight="1" x14ac:dyDescent="0.25">
      <c r="A16" s="104" t="s">
        <v>92</v>
      </c>
      <c r="B16" s="98" t="s">
        <v>93</v>
      </c>
      <c r="C16" s="15" t="e">
        <f>#REF!</f>
        <v>#REF!</v>
      </c>
      <c r="D16" s="15" t="e">
        <f>#REF!</f>
        <v>#REF!</v>
      </c>
      <c r="E16" s="15" t="e">
        <f>#REF!</f>
        <v>#REF!</v>
      </c>
      <c r="G16" s="17"/>
      <c r="H16" s="17"/>
      <c r="I16" s="17"/>
    </row>
    <row r="17" spans="1:9" ht="21" hidden="1" customHeight="1" x14ac:dyDescent="0.25">
      <c r="A17" s="105" t="s">
        <v>94</v>
      </c>
      <c r="B17" s="99" t="s">
        <v>95</v>
      </c>
      <c r="C17" s="15" t="e">
        <f>#REF!</f>
        <v>#REF!</v>
      </c>
      <c r="D17" s="15" t="e">
        <f>#REF!</f>
        <v>#REF!</v>
      </c>
      <c r="E17" s="15" t="e">
        <f>#REF!</f>
        <v>#REF!</v>
      </c>
      <c r="G17" s="17"/>
      <c r="H17" s="17"/>
      <c r="I17" s="17"/>
    </row>
    <row r="18" spans="1:9" ht="21" customHeight="1" x14ac:dyDescent="0.25">
      <c r="A18" s="104" t="s">
        <v>92</v>
      </c>
      <c r="B18" s="98" t="s">
        <v>93</v>
      </c>
      <c r="C18" s="15" t="e">
        <f t="shared" ref="C18:C23" si="1">D18+E18</f>
        <v>#REF!</v>
      </c>
      <c r="D18" s="15" t="e">
        <f>#REF!</f>
        <v>#REF!</v>
      </c>
      <c r="E18" s="15" t="e">
        <f>#REF!</f>
        <v>#REF!</v>
      </c>
      <c r="G18" s="17"/>
      <c r="H18" s="17"/>
      <c r="I18" s="17"/>
    </row>
    <row r="19" spans="1:9" ht="21" customHeight="1" x14ac:dyDescent="0.25">
      <c r="A19" s="105" t="s">
        <v>94</v>
      </c>
      <c r="B19" s="99" t="s">
        <v>95</v>
      </c>
      <c r="C19" s="15" t="e">
        <f t="shared" si="1"/>
        <v>#REF!</v>
      </c>
      <c r="D19" s="15" t="e">
        <f>#REF!</f>
        <v>#REF!</v>
      </c>
      <c r="E19" s="15" t="e">
        <f>#REF!</f>
        <v>#REF!</v>
      </c>
      <c r="G19" s="17"/>
      <c r="H19" s="17"/>
      <c r="I19" s="17"/>
    </row>
    <row r="20" spans="1:9" ht="45.1" customHeight="1" x14ac:dyDescent="0.25">
      <c r="A20" s="88">
        <v>14060000</v>
      </c>
      <c r="B20" s="98" t="s">
        <v>16</v>
      </c>
      <c r="C20" s="109" t="e">
        <f t="shared" si="1"/>
        <v>#REF!</v>
      </c>
      <c r="D20" s="109" t="e">
        <f>#REF!</f>
        <v>#REF!</v>
      </c>
      <c r="E20" s="109" t="e">
        <f>#REF!</f>
        <v>#REF!</v>
      </c>
      <c r="G20" s="17"/>
      <c r="H20" s="17"/>
      <c r="I20" s="17"/>
    </row>
    <row r="21" spans="1:9" ht="16.45" hidden="1" customHeight="1" x14ac:dyDescent="0.25">
      <c r="A21" s="172" t="s">
        <v>122</v>
      </c>
      <c r="B21" s="60" t="s">
        <v>123</v>
      </c>
      <c r="C21" s="109" t="e">
        <f t="shared" si="1"/>
        <v>#REF!</v>
      </c>
      <c r="D21" s="109" t="e">
        <f>#REF!</f>
        <v>#REF!</v>
      </c>
      <c r="E21" s="109" t="e">
        <f>#REF!</f>
        <v>#REF!</v>
      </c>
      <c r="G21" s="17"/>
      <c r="H21" s="17"/>
      <c r="I21" s="17"/>
    </row>
    <row r="22" spans="1:9" ht="26.3" hidden="1" x14ac:dyDescent="0.25">
      <c r="A22" s="148" t="s">
        <v>124</v>
      </c>
      <c r="B22" s="116" t="s">
        <v>125</v>
      </c>
      <c r="C22" s="109" t="e">
        <f t="shared" si="1"/>
        <v>#REF!</v>
      </c>
      <c r="D22" s="109" t="e">
        <f>#REF!</f>
        <v>#REF!</v>
      </c>
      <c r="E22" s="109" t="e">
        <f>#REF!</f>
        <v>#REF!</v>
      </c>
      <c r="G22" s="17"/>
      <c r="H22" s="17"/>
      <c r="I22" s="17"/>
    </row>
    <row r="23" spans="1:9" ht="105.2" hidden="1" x14ac:dyDescent="0.25">
      <c r="A23" s="174" t="s">
        <v>126</v>
      </c>
      <c r="B23" s="175" t="s">
        <v>127</v>
      </c>
      <c r="C23" s="176" t="e">
        <f t="shared" si="1"/>
        <v>#REF!</v>
      </c>
      <c r="D23" s="177" t="e">
        <f>#REF!</f>
        <v>#REF!</v>
      </c>
      <c r="E23" s="177" t="e">
        <f>#REF!</f>
        <v>#REF!</v>
      </c>
    </row>
  </sheetData>
  <mergeCells count="4">
    <mergeCell ref="C1:E1"/>
    <mergeCell ref="A3:E3"/>
    <mergeCell ref="A5:E5"/>
    <mergeCell ref="A6:E6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2"/>
  <sheetViews>
    <sheetView showGridLines="0" view="pageBreakPreview" zoomScaleNormal="100" zoomScaleSheetLayoutView="100" workbookViewId="0">
      <selection activeCell="F5" sqref="F5:K15"/>
    </sheetView>
  </sheetViews>
  <sheetFormatPr defaultRowHeight="15.05" x14ac:dyDescent="0.3"/>
  <cols>
    <col min="1" max="1" width="10" customWidth="1"/>
    <col min="2" max="2" width="38.109375" customWidth="1"/>
    <col min="3" max="3" width="15.88671875" customWidth="1"/>
    <col min="4" max="4" width="13.5546875" customWidth="1"/>
    <col min="5" max="5" width="15" customWidth="1"/>
    <col min="6" max="6" width="18.44140625" customWidth="1"/>
    <col min="7" max="7" width="13.5546875" customWidth="1"/>
    <col min="8" max="8" width="15" customWidth="1"/>
    <col min="9" max="10" width="13.5546875" customWidth="1"/>
    <col min="11" max="11" width="15.5546875" customWidth="1"/>
    <col min="257" max="257" width="9.33203125" customWidth="1"/>
    <col min="258" max="258" width="39.33203125" customWidth="1"/>
    <col min="259" max="266" width="13.5546875" customWidth="1"/>
    <col min="267" max="267" width="15.5546875" customWidth="1"/>
    <col min="513" max="513" width="9.33203125" customWidth="1"/>
    <col min="514" max="514" width="39.33203125" customWidth="1"/>
    <col min="515" max="522" width="13.5546875" customWidth="1"/>
    <col min="523" max="523" width="15.5546875" customWidth="1"/>
    <col min="769" max="769" width="9.33203125" customWidth="1"/>
    <col min="770" max="770" width="39.33203125" customWidth="1"/>
    <col min="771" max="778" width="13.5546875" customWidth="1"/>
    <col min="779" max="779" width="15.5546875" customWidth="1"/>
    <col min="1025" max="1025" width="9.33203125" customWidth="1"/>
    <col min="1026" max="1026" width="39.33203125" customWidth="1"/>
    <col min="1027" max="1034" width="13.5546875" customWidth="1"/>
    <col min="1035" max="1035" width="15.5546875" customWidth="1"/>
    <col min="1281" max="1281" width="9.33203125" customWidth="1"/>
    <col min="1282" max="1282" width="39.33203125" customWidth="1"/>
    <col min="1283" max="1290" width="13.5546875" customWidth="1"/>
    <col min="1291" max="1291" width="15.5546875" customWidth="1"/>
    <col min="1537" max="1537" width="9.33203125" customWidth="1"/>
    <col min="1538" max="1538" width="39.33203125" customWidth="1"/>
    <col min="1539" max="1546" width="13.5546875" customWidth="1"/>
    <col min="1547" max="1547" width="15.5546875" customWidth="1"/>
    <col min="1793" max="1793" width="9.33203125" customWidth="1"/>
    <col min="1794" max="1794" width="39.33203125" customWidth="1"/>
    <col min="1795" max="1802" width="13.5546875" customWidth="1"/>
    <col min="1803" max="1803" width="15.5546875" customWidth="1"/>
    <col min="2049" max="2049" width="9.33203125" customWidth="1"/>
    <col min="2050" max="2050" width="39.33203125" customWidth="1"/>
    <col min="2051" max="2058" width="13.5546875" customWidth="1"/>
    <col min="2059" max="2059" width="15.5546875" customWidth="1"/>
    <col min="2305" max="2305" width="9.33203125" customWidth="1"/>
    <col min="2306" max="2306" width="39.33203125" customWidth="1"/>
    <col min="2307" max="2314" width="13.5546875" customWidth="1"/>
    <col min="2315" max="2315" width="15.5546875" customWidth="1"/>
    <col min="2561" max="2561" width="9.33203125" customWidth="1"/>
    <col min="2562" max="2562" width="39.33203125" customWidth="1"/>
    <col min="2563" max="2570" width="13.5546875" customWidth="1"/>
    <col min="2571" max="2571" width="15.5546875" customWidth="1"/>
    <col min="2817" max="2817" width="9.33203125" customWidth="1"/>
    <col min="2818" max="2818" width="39.33203125" customWidth="1"/>
    <col min="2819" max="2826" width="13.5546875" customWidth="1"/>
    <col min="2827" max="2827" width="15.5546875" customWidth="1"/>
    <col min="3073" max="3073" width="9.33203125" customWidth="1"/>
    <col min="3074" max="3074" width="39.33203125" customWidth="1"/>
    <col min="3075" max="3082" width="13.5546875" customWidth="1"/>
    <col min="3083" max="3083" width="15.5546875" customWidth="1"/>
    <col min="3329" max="3329" width="9.33203125" customWidth="1"/>
    <col min="3330" max="3330" width="39.33203125" customWidth="1"/>
    <col min="3331" max="3338" width="13.5546875" customWidth="1"/>
    <col min="3339" max="3339" width="15.5546875" customWidth="1"/>
    <col min="3585" max="3585" width="9.33203125" customWidth="1"/>
    <col min="3586" max="3586" width="39.33203125" customWidth="1"/>
    <col min="3587" max="3594" width="13.5546875" customWidth="1"/>
    <col min="3595" max="3595" width="15.5546875" customWidth="1"/>
    <col min="3841" max="3841" width="9.33203125" customWidth="1"/>
    <col min="3842" max="3842" width="39.33203125" customWidth="1"/>
    <col min="3843" max="3850" width="13.5546875" customWidth="1"/>
    <col min="3851" max="3851" width="15.5546875" customWidth="1"/>
    <col min="4097" max="4097" width="9.33203125" customWidth="1"/>
    <col min="4098" max="4098" width="39.33203125" customWidth="1"/>
    <col min="4099" max="4106" width="13.5546875" customWidth="1"/>
    <col min="4107" max="4107" width="15.5546875" customWidth="1"/>
    <col min="4353" max="4353" width="9.33203125" customWidth="1"/>
    <col min="4354" max="4354" width="39.33203125" customWidth="1"/>
    <col min="4355" max="4362" width="13.5546875" customWidth="1"/>
    <col min="4363" max="4363" width="15.5546875" customWidth="1"/>
    <col min="4609" max="4609" width="9.33203125" customWidth="1"/>
    <col min="4610" max="4610" width="39.33203125" customWidth="1"/>
    <col min="4611" max="4618" width="13.5546875" customWidth="1"/>
    <col min="4619" max="4619" width="15.5546875" customWidth="1"/>
    <col min="4865" max="4865" width="9.33203125" customWidth="1"/>
    <col min="4866" max="4866" width="39.33203125" customWidth="1"/>
    <col min="4867" max="4874" width="13.5546875" customWidth="1"/>
    <col min="4875" max="4875" width="15.5546875" customWidth="1"/>
    <col min="5121" max="5121" width="9.33203125" customWidth="1"/>
    <col min="5122" max="5122" width="39.33203125" customWidth="1"/>
    <col min="5123" max="5130" width="13.5546875" customWidth="1"/>
    <col min="5131" max="5131" width="15.5546875" customWidth="1"/>
    <col min="5377" max="5377" width="9.33203125" customWidth="1"/>
    <col min="5378" max="5378" width="39.33203125" customWidth="1"/>
    <col min="5379" max="5386" width="13.5546875" customWidth="1"/>
    <col min="5387" max="5387" width="15.5546875" customWidth="1"/>
    <col min="5633" max="5633" width="9.33203125" customWidth="1"/>
    <col min="5634" max="5634" width="39.33203125" customWidth="1"/>
    <col min="5635" max="5642" width="13.5546875" customWidth="1"/>
    <col min="5643" max="5643" width="15.5546875" customWidth="1"/>
    <col min="5889" max="5889" width="9.33203125" customWidth="1"/>
    <col min="5890" max="5890" width="39.33203125" customWidth="1"/>
    <col min="5891" max="5898" width="13.5546875" customWidth="1"/>
    <col min="5899" max="5899" width="15.5546875" customWidth="1"/>
    <col min="6145" max="6145" width="9.33203125" customWidth="1"/>
    <col min="6146" max="6146" width="39.33203125" customWidth="1"/>
    <col min="6147" max="6154" width="13.5546875" customWidth="1"/>
    <col min="6155" max="6155" width="15.5546875" customWidth="1"/>
    <col min="6401" max="6401" width="9.33203125" customWidth="1"/>
    <col min="6402" max="6402" width="39.33203125" customWidth="1"/>
    <col min="6403" max="6410" width="13.5546875" customWidth="1"/>
    <col min="6411" max="6411" width="15.5546875" customWidth="1"/>
    <col min="6657" max="6657" width="9.33203125" customWidth="1"/>
    <col min="6658" max="6658" width="39.33203125" customWidth="1"/>
    <col min="6659" max="6666" width="13.5546875" customWidth="1"/>
    <col min="6667" max="6667" width="15.5546875" customWidth="1"/>
    <col min="6913" max="6913" width="9.33203125" customWidth="1"/>
    <col min="6914" max="6914" width="39.33203125" customWidth="1"/>
    <col min="6915" max="6922" width="13.5546875" customWidth="1"/>
    <col min="6923" max="6923" width="15.5546875" customWidth="1"/>
    <col min="7169" max="7169" width="9.33203125" customWidth="1"/>
    <col min="7170" max="7170" width="39.33203125" customWidth="1"/>
    <col min="7171" max="7178" width="13.5546875" customWidth="1"/>
    <col min="7179" max="7179" width="15.5546875" customWidth="1"/>
    <col min="7425" max="7425" width="9.33203125" customWidth="1"/>
    <col min="7426" max="7426" width="39.33203125" customWidth="1"/>
    <col min="7427" max="7434" width="13.5546875" customWidth="1"/>
    <col min="7435" max="7435" width="15.5546875" customWidth="1"/>
    <col min="7681" max="7681" width="9.33203125" customWidth="1"/>
    <col min="7682" max="7682" width="39.33203125" customWidth="1"/>
    <col min="7683" max="7690" width="13.5546875" customWidth="1"/>
    <col min="7691" max="7691" width="15.5546875" customWidth="1"/>
    <col min="7937" max="7937" width="9.33203125" customWidth="1"/>
    <col min="7938" max="7938" width="39.33203125" customWidth="1"/>
    <col min="7939" max="7946" width="13.5546875" customWidth="1"/>
    <col min="7947" max="7947" width="15.5546875" customWidth="1"/>
    <col min="8193" max="8193" width="9.33203125" customWidth="1"/>
    <col min="8194" max="8194" width="39.33203125" customWidth="1"/>
    <col min="8195" max="8202" width="13.5546875" customWidth="1"/>
    <col min="8203" max="8203" width="15.5546875" customWidth="1"/>
    <col min="8449" max="8449" width="9.33203125" customWidth="1"/>
    <col min="8450" max="8450" width="39.33203125" customWidth="1"/>
    <col min="8451" max="8458" width="13.5546875" customWidth="1"/>
    <col min="8459" max="8459" width="15.5546875" customWidth="1"/>
    <col min="8705" max="8705" width="9.33203125" customWidth="1"/>
    <col min="8706" max="8706" width="39.33203125" customWidth="1"/>
    <col min="8707" max="8714" width="13.5546875" customWidth="1"/>
    <col min="8715" max="8715" width="15.5546875" customWidth="1"/>
    <col min="8961" max="8961" width="9.33203125" customWidth="1"/>
    <col min="8962" max="8962" width="39.33203125" customWidth="1"/>
    <col min="8963" max="8970" width="13.5546875" customWidth="1"/>
    <col min="8971" max="8971" width="15.5546875" customWidth="1"/>
    <col min="9217" max="9217" width="9.33203125" customWidth="1"/>
    <col min="9218" max="9218" width="39.33203125" customWidth="1"/>
    <col min="9219" max="9226" width="13.5546875" customWidth="1"/>
    <col min="9227" max="9227" width="15.5546875" customWidth="1"/>
    <col min="9473" max="9473" width="9.33203125" customWidth="1"/>
    <col min="9474" max="9474" width="39.33203125" customWidth="1"/>
    <col min="9475" max="9482" width="13.5546875" customWidth="1"/>
    <col min="9483" max="9483" width="15.5546875" customWidth="1"/>
    <col min="9729" max="9729" width="9.33203125" customWidth="1"/>
    <col min="9730" max="9730" width="39.33203125" customWidth="1"/>
    <col min="9731" max="9738" width="13.5546875" customWidth="1"/>
    <col min="9739" max="9739" width="15.5546875" customWidth="1"/>
    <col min="9985" max="9985" width="9.33203125" customWidth="1"/>
    <col min="9986" max="9986" width="39.33203125" customWidth="1"/>
    <col min="9987" max="9994" width="13.5546875" customWidth="1"/>
    <col min="9995" max="9995" width="15.5546875" customWidth="1"/>
    <col min="10241" max="10241" width="9.33203125" customWidth="1"/>
    <col min="10242" max="10242" width="39.33203125" customWidth="1"/>
    <col min="10243" max="10250" width="13.5546875" customWidth="1"/>
    <col min="10251" max="10251" width="15.5546875" customWidth="1"/>
    <col min="10497" max="10497" width="9.33203125" customWidth="1"/>
    <col min="10498" max="10498" width="39.33203125" customWidth="1"/>
    <col min="10499" max="10506" width="13.5546875" customWidth="1"/>
    <col min="10507" max="10507" width="15.5546875" customWidth="1"/>
    <col min="10753" max="10753" width="9.33203125" customWidth="1"/>
    <col min="10754" max="10754" width="39.33203125" customWidth="1"/>
    <col min="10755" max="10762" width="13.5546875" customWidth="1"/>
    <col min="10763" max="10763" width="15.5546875" customWidth="1"/>
    <col min="11009" max="11009" width="9.33203125" customWidth="1"/>
    <col min="11010" max="11010" width="39.33203125" customWidth="1"/>
    <col min="11011" max="11018" width="13.5546875" customWidth="1"/>
    <col min="11019" max="11019" width="15.5546875" customWidth="1"/>
    <col min="11265" max="11265" width="9.33203125" customWidth="1"/>
    <col min="11266" max="11266" width="39.33203125" customWidth="1"/>
    <col min="11267" max="11274" width="13.5546875" customWidth="1"/>
    <col min="11275" max="11275" width="15.5546875" customWidth="1"/>
    <col min="11521" max="11521" width="9.33203125" customWidth="1"/>
    <col min="11522" max="11522" width="39.33203125" customWidth="1"/>
    <col min="11523" max="11530" width="13.5546875" customWidth="1"/>
    <col min="11531" max="11531" width="15.5546875" customWidth="1"/>
    <col min="11777" max="11777" width="9.33203125" customWidth="1"/>
    <col min="11778" max="11778" width="39.33203125" customWidth="1"/>
    <col min="11779" max="11786" width="13.5546875" customWidth="1"/>
    <col min="11787" max="11787" width="15.5546875" customWidth="1"/>
    <col min="12033" max="12033" width="9.33203125" customWidth="1"/>
    <col min="12034" max="12034" width="39.33203125" customWidth="1"/>
    <col min="12035" max="12042" width="13.5546875" customWidth="1"/>
    <col min="12043" max="12043" width="15.5546875" customWidth="1"/>
    <col min="12289" max="12289" width="9.33203125" customWidth="1"/>
    <col min="12290" max="12290" width="39.33203125" customWidth="1"/>
    <col min="12291" max="12298" width="13.5546875" customWidth="1"/>
    <col min="12299" max="12299" width="15.5546875" customWidth="1"/>
    <col min="12545" max="12545" width="9.33203125" customWidth="1"/>
    <col min="12546" max="12546" width="39.33203125" customWidth="1"/>
    <col min="12547" max="12554" width="13.5546875" customWidth="1"/>
    <col min="12555" max="12555" width="15.5546875" customWidth="1"/>
    <col min="12801" max="12801" width="9.33203125" customWidth="1"/>
    <col min="12802" max="12802" width="39.33203125" customWidth="1"/>
    <col min="12803" max="12810" width="13.5546875" customWidth="1"/>
    <col min="12811" max="12811" width="15.5546875" customWidth="1"/>
    <col min="13057" max="13057" width="9.33203125" customWidth="1"/>
    <col min="13058" max="13058" width="39.33203125" customWidth="1"/>
    <col min="13059" max="13066" width="13.5546875" customWidth="1"/>
    <col min="13067" max="13067" width="15.5546875" customWidth="1"/>
    <col min="13313" max="13313" width="9.33203125" customWidth="1"/>
    <col min="13314" max="13314" width="39.33203125" customWidth="1"/>
    <col min="13315" max="13322" width="13.5546875" customWidth="1"/>
    <col min="13323" max="13323" width="15.5546875" customWidth="1"/>
    <col min="13569" max="13569" width="9.33203125" customWidth="1"/>
    <col min="13570" max="13570" width="39.33203125" customWidth="1"/>
    <col min="13571" max="13578" width="13.5546875" customWidth="1"/>
    <col min="13579" max="13579" width="15.5546875" customWidth="1"/>
    <col min="13825" max="13825" width="9.33203125" customWidth="1"/>
    <col min="13826" max="13826" width="39.33203125" customWidth="1"/>
    <col min="13827" max="13834" width="13.5546875" customWidth="1"/>
    <col min="13835" max="13835" width="15.5546875" customWidth="1"/>
    <col min="14081" max="14081" width="9.33203125" customWidth="1"/>
    <col min="14082" max="14082" width="39.33203125" customWidth="1"/>
    <col min="14083" max="14090" width="13.5546875" customWidth="1"/>
    <col min="14091" max="14091" width="15.5546875" customWidth="1"/>
    <col min="14337" max="14337" width="9.33203125" customWidth="1"/>
    <col min="14338" max="14338" width="39.33203125" customWidth="1"/>
    <col min="14339" max="14346" width="13.5546875" customWidth="1"/>
    <col min="14347" max="14347" width="15.5546875" customWidth="1"/>
    <col min="14593" max="14593" width="9.33203125" customWidth="1"/>
    <col min="14594" max="14594" width="39.33203125" customWidth="1"/>
    <col min="14595" max="14602" width="13.5546875" customWidth="1"/>
    <col min="14603" max="14603" width="15.5546875" customWidth="1"/>
    <col min="14849" max="14849" width="9.33203125" customWidth="1"/>
    <col min="14850" max="14850" width="39.33203125" customWidth="1"/>
    <col min="14851" max="14858" width="13.5546875" customWidth="1"/>
    <col min="14859" max="14859" width="15.5546875" customWidth="1"/>
    <col min="15105" max="15105" width="9.33203125" customWidth="1"/>
    <col min="15106" max="15106" width="39.33203125" customWidth="1"/>
    <col min="15107" max="15114" width="13.5546875" customWidth="1"/>
    <col min="15115" max="15115" width="15.5546875" customWidth="1"/>
    <col min="15361" max="15361" width="9.33203125" customWidth="1"/>
    <col min="15362" max="15362" width="39.33203125" customWidth="1"/>
    <col min="15363" max="15370" width="13.5546875" customWidth="1"/>
    <col min="15371" max="15371" width="15.5546875" customWidth="1"/>
    <col min="15617" max="15617" width="9.33203125" customWidth="1"/>
    <col min="15618" max="15618" width="39.33203125" customWidth="1"/>
    <col min="15619" max="15626" width="13.5546875" customWidth="1"/>
    <col min="15627" max="15627" width="15.5546875" customWidth="1"/>
    <col min="15873" max="15873" width="9.33203125" customWidth="1"/>
    <col min="15874" max="15874" width="39.33203125" customWidth="1"/>
    <col min="15875" max="15882" width="13.5546875" customWidth="1"/>
    <col min="15883" max="15883" width="15.5546875" customWidth="1"/>
    <col min="16129" max="16129" width="9.33203125" customWidth="1"/>
    <col min="16130" max="16130" width="39.33203125" customWidth="1"/>
    <col min="16131" max="16138" width="13.5546875" customWidth="1"/>
    <col min="16139" max="16139" width="15.5546875" customWidth="1"/>
  </cols>
  <sheetData>
    <row r="1" spans="1:11" ht="36.799999999999997" customHeight="1" x14ac:dyDescent="0.3">
      <c r="A1" s="247" t="s">
        <v>121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4.25" customHeight="1" x14ac:dyDescent="0.3">
      <c r="A2" s="2"/>
      <c r="B2" s="2"/>
      <c r="C2" s="2"/>
      <c r="D2" s="2"/>
      <c r="E2" s="2"/>
      <c r="K2" s="10" t="s">
        <v>9</v>
      </c>
    </row>
    <row r="3" spans="1:11" ht="35.25" customHeight="1" x14ac:dyDescent="0.3">
      <c r="A3" s="248" t="s">
        <v>1</v>
      </c>
      <c r="B3" s="248" t="s">
        <v>2</v>
      </c>
      <c r="C3" s="248" t="s">
        <v>10</v>
      </c>
      <c r="D3" s="248"/>
      <c r="E3" s="248"/>
      <c r="F3" s="248" t="s">
        <v>11</v>
      </c>
      <c r="G3" s="248"/>
      <c r="H3" s="248"/>
      <c r="I3" s="248" t="s">
        <v>12</v>
      </c>
      <c r="J3" s="248"/>
      <c r="K3" s="248"/>
    </row>
    <row r="4" spans="1:11" ht="31.3" x14ac:dyDescent="0.3">
      <c r="A4" s="248"/>
      <c r="B4" s="248"/>
      <c r="C4" s="16" t="s">
        <v>3</v>
      </c>
      <c r="D4" s="103" t="s">
        <v>4</v>
      </c>
      <c r="E4" s="103" t="s">
        <v>5</v>
      </c>
      <c r="F4" s="16" t="s">
        <v>3</v>
      </c>
      <c r="G4" s="103" t="s">
        <v>4</v>
      </c>
      <c r="H4" s="103" t="s">
        <v>5</v>
      </c>
      <c r="I4" s="16" t="s">
        <v>3</v>
      </c>
      <c r="J4" s="103" t="s">
        <v>4</v>
      </c>
      <c r="K4" s="103" t="s">
        <v>5</v>
      </c>
    </row>
    <row r="5" spans="1:11" ht="20.2" customHeight="1" x14ac:dyDescent="0.3">
      <c r="A5" s="90"/>
      <c r="B5" s="6" t="s">
        <v>6</v>
      </c>
      <c r="C5" s="143">
        <v>1095580446.2</v>
      </c>
      <c r="D5" s="143">
        <v>975170869</v>
      </c>
      <c r="E5" s="143">
        <v>120409577.2</v>
      </c>
      <c r="F5" s="106">
        <f>SUM(G5:H5)</f>
        <v>1100880446.2</v>
      </c>
      <c r="G5" s="15">
        <f t="shared" ref="G5:H15" si="0">D5+J5</f>
        <v>971856869</v>
      </c>
      <c r="H5" s="15">
        <f t="shared" si="0"/>
        <v>129023577.2</v>
      </c>
      <c r="I5" s="106">
        <f>J5+K5</f>
        <v>5300000</v>
      </c>
      <c r="J5" s="15">
        <f>J6</f>
        <v>-3314000</v>
      </c>
      <c r="K5" s="86">
        <f>K6</f>
        <v>8614000</v>
      </c>
    </row>
    <row r="6" spans="1:11" ht="34.450000000000003" customHeight="1" x14ac:dyDescent="0.3">
      <c r="A6" s="90"/>
      <c r="B6" s="7" t="s">
        <v>7</v>
      </c>
      <c r="C6" s="143">
        <v>1086816997.3</v>
      </c>
      <c r="D6" s="143">
        <v>966407420.10000002</v>
      </c>
      <c r="E6" s="143">
        <v>120409577.2</v>
      </c>
      <c r="F6" s="106">
        <f t="shared" ref="F6:F14" si="1">SUM(G6:H6)</f>
        <v>1092116997.3</v>
      </c>
      <c r="G6" s="15">
        <f t="shared" si="0"/>
        <v>963093420.10000002</v>
      </c>
      <c r="H6" s="15">
        <f t="shared" si="0"/>
        <v>129023577.2</v>
      </c>
      <c r="I6" s="106">
        <f>J6+K6</f>
        <v>5300000</v>
      </c>
      <c r="J6" s="15">
        <f>J7+J16</f>
        <v>-3314000</v>
      </c>
      <c r="K6" s="15">
        <f>K7+K16</f>
        <v>8614000</v>
      </c>
    </row>
    <row r="7" spans="1:11" s="115" customFormat="1" ht="19.600000000000001" customHeight="1" x14ac:dyDescent="0.3">
      <c r="A7" s="85">
        <v>10000000</v>
      </c>
      <c r="B7" s="60" t="s">
        <v>8</v>
      </c>
      <c r="C7" s="144">
        <v>926549256.5999999</v>
      </c>
      <c r="D7" s="144">
        <v>856202934.0999999</v>
      </c>
      <c r="E7" s="144">
        <v>70346322.5</v>
      </c>
      <c r="F7" s="106">
        <f t="shared" si="1"/>
        <v>931849256.5999999</v>
      </c>
      <c r="G7" s="15">
        <f t="shared" si="0"/>
        <v>852888934.0999999</v>
      </c>
      <c r="H7" s="15">
        <f t="shared" si="0"/>
        <v>78960322.5</v>
      </c>
      <c r="I7" s="106">
        <f t="shared" ref="I7:I15" si="2">J7+K7</f>
        <v>5300000</v>
      </c>
      <c r="J7" s="15">
        <f>J8+J10+J12</f>
        <v>-3314000</v>
      </c>
      <c r="K7" s="15">
        <f>K8+K10+K12</f>
        <v>8614000</v>
      </c>
    </row>
    <row r="8" spans="1:11" ht="31.5" customHeight="1" x14ac:dyDescent="0.3">
      <c r="A8" s="87">
        <v>11000000</v>
      </c>
      <c r="B8" s="116" t="s">
        <v>13</v>
      </c>
      <c r="C8" s="145">
        <v>248264365.09999999</v>
      </c>
      <c r="D8" s="146">
        <v>248264365.09999999</v>
      </c>
      <c r="E8" s="146">
        <v>0</v>
      </c>
      <c r="F8" s="106">
        <f t="shared" si="1"/>
        <v>250164365.09999999</v>
      </c>
      <c r="G8" s="15">
        <f t="shared" si="0"/>
        <v>248264365.09999999</v>
      </c>
      <c r="H8" s="107">
        <f t="shared" si="0"/>
        <v>1900000</v>
      </c>
      <c r="I8" s="154">
        <f t="shared" si="2"/>
        <v>1900000</v>
      </c>
      <c r="J8" s="107">
        <f>J9</f>
        <v>0</v>
      </c>
      <c r="K8" s="114">
        <f>K9</f>
        <v>1900000</v>
      </c>
    </row>
    <row r="9" spans="1:11" s="118" customFormat="1" ht="18.8" customHeight="1" x14ac:dyDescent="0.3">
      <c r="A9" s="91">
        <v>11020000</v>
      </c>
      <c r="B9" s="117" t="s">
        <v>14</v>
      </c>
      <c r="C9" s="156">
        <v>118900000</v>
      </c>
      <c r="D9" s="157">
        <v>118900000</v>
      </c>
      <c r="E9" s="158">
        <v>0</v>
      </c>
      <c r="F9" s="106">
        <f t="shared" si="1"/>
        <v>120800000</v>
      </c>
      <c r="G9" s="109">
        <f t="shared" si="0"/>
        <v>118900000</v>
      </c>
      <c r="H9" s="111">
        <f t="shared" si="0"/>
        <v>1900000</v>
      </c>
      <c r="I9" s="153">
        <f t="shared" si="2"/>
        <v>1900000</v>
      </c>
      <c r="J9" s="111"/>
      <c r="K9" s="111">
        <v>1900000</v>
      </c>
    </row>
    <row r="10" spans="1:11" s="118" customFormat="1" ht="30.7" customHeight="1" x14ac:dyDescent="0.3">
      <c r="A10" s="148" t="s">
        <v>108</v>
      </c>
      <c r="B10" s="116" t="s">
        <v>109</v>
      </c>
      <c r="C10" s="146">
        <v>55334925.999999993</v>
      </c>
      <c r="D10" s="146">
        <v>54903925.999999993</v>
      </c>
      <c r="E10" s="146">
        <v>431000</v>
      </c>
      <c r="F10" s="154">
        <f t="shared" si="1"/>
        <v>57334925.999999993</v>
      </c>
      <c r="G10" s="107">
        <f t="shared" si="0"/>
        <v>56903925.999999993</v>
      </c>
      <c r="H10" s="107">
        <f t="shared" si="0"/>
        <v>431000</v>
      </c>
      <c r="I10" s="154">
        <f>J10+K10</f>
        <v>2000000</v>
      </c>
      <c r="J10" s="107">
        <f>J11</f>
        <v>2000000</v>
      </c>
      <c r="K10" s="114">
        <f>K11</f>
        <v>0</v>
      </c>
    </row>
    <row r="11" spans="1:11" s="118" customFormat="1" ht="26.3" x14ac:dyDescent="0.3">
      <c r="A11" s="173" t="s">
        <v>110</v>
      </c>
      <c r="B11" s="117" t="s">
        <v>111</v>
      </c>
      <c r="C11" s="159">
        <v>38106590.799999997</v>
      </c>
      <c r="D11" s="159">
        <v>38106590.799999997</v>
      </c>
      <c r="E11" s="159">
        <v>0</v>
      </c>
      <c r="F11" s="153">
        <f t="shared" si="1"/>
        <v>40106590.799999997</v>
      </c>
      <c r="G11" s="109">
        <f t="shared" si="0"/>
        <v>40106590.799999997</v>
      </c>
      <c r="H11" s="111">
        <f t="shared" si="0"/>
        <v>0</v>
      </c>
      <c r="I11" s="153">
        <f t="shared" si="2"/>
        <v>2000000</v>
      </c>
      <c r="J11" s="109">
        <v>2000000</v>
      </c>
      <c r="K11" s="165"/>
    </row>
    <row r="12" spans="1:11" s="115" customFormat="1" ht="18.8" customHeight="1" x14ac:dyDescent="0.3">
      <c r="A12" s="89">
        <v>14000000</v>
      </c>
      <c r="B12" s="102" t="s">
        <v>15</v>
      </c>
      <c r="C12" s="160">
        <v>587251000</v>
      </c>
      <c r="D12" s="160">
        <v>525994000</v>
      </c>
      <c r="E12" s="160">
        <v>61257000</v>
      </c>
      <c r="F12" s="106">
        <f t="shared" si="1"/>
        <v>588651000</v>
      </c>
      <c r="G12" s="15">
        <f t="shared" si="0"/>
        <v>520680000</v>
      </c>
      <c r="H12" s="149">
        <f t="shared" si="0"/>
        <v>67971000</v>
      </c>
      <c r="I12" s="154">
        <f>J12+K12</f>
        <v>1400000</v>
      </c>
      <c r="J12" s="107">
        <f>J13+J15</f>
        <v>-5314000</v>
      </c>
      <c r="K12" s="107">
        <f>K13+K15</f>
        <v>6714000</v>
      </c>
    </row>
    <row r="13" spans="1:11" ht="29.3" customHeight="1" x14ac:dyDescent="0.3">
      <c r="A13" s="104" t="s">
        <v>92</v>
      </c>
      <c r="B13" s="98" t="s">
        <v>93</v>
      </c>
      <c r="C13" s="161">
        <f t="shared" ref="C13" si="3">SUM(D13:E13)</f>
        <v>77342861</v>
      </c>
      <c r="D13" s="162">
        <v>77342861</v>
      </c>
      <c r="E13" s="162"/>
      <c r="F13" s="155">
        <f t="shared" si="1"/>
        <v>77342861</v>
      </c>
      <c r="G13" s="111">
        <f t="shared" si="0"/>
        <v>70628861</v>
      </c>
      <c r="H13" s="150">
        <f t="shared" si="0"/>
        <v>6714000</v>
      </c>
      <c r="I13" s="154">
        <f t="shared" si="2"/>
        <v>0</v>
      </c>
      <c r="J13" s="150">
        <f>J14</f>
        <v>-6714000</v>
      </c>
      <c r="K13" s="151">
        <f>K14</f>
        <v>6714000</v>
      </c>
    </row>
    <row r="14" spans="1:11" s="115" customFormat="1" ht="18" customHeight="1" x14ac:dyDescent="0.3">
      <c r="A14" s="105" t="s">
        <v>94</v>
      </c>
      <c r="B14" s="99" t="s">
        <v>95</v>
      </c>
      <c r="C14" s="163">
        <v>6714000</v>
      </c>
      <c r="D14" s="164">
        <v>6714000</v>
      </c>
      <c r="E14" s="164">
        <v>0</v>
      </c>
      <c r="F14" s="153">
        <f t="shared" si="1"/>
        <v>6714000</v>
      </c>
      <c r="G14" s="109">
        <f t="shared" si="0"/>
        <v>0</v>
      </c>
      <c r="H14" s="152">
        <f t="shared" si="0"/>
        <v>6714000</v>
      </c>
      <c r="I14" s="153">
        <f t="shared" si="2"/>
        <v>0</v>
      </c>
      <c r="J14" s="152">
        <f>-D14</f>
        <v>-6714000</v>
      </c>
      <c r="K14" s="152">
        <f>D14</f>
        <v>6714000</v>
      </c>
    </row>
    <row r="15" spans="1:11" s="115" customFormat="1" ht="39.450000000000003" x14ac:dyDescent="0.3">
      <c r="A15" s="147" t="s">
        <v>107</v>
      </c>
      <c r="B15" s="101" t="s">
        <v>16</v>
      </c>
      <c r="C15" s="158">
        <v>96800000</v>
      </c>
      <c r="D15" s="158">
        <v>96800000</v>
      </c>
      <c r="E15" s="158">
        <v>0</v>
      </c>
      <c r="F15" s="153">
        <f>SUM(G15:H15)</f>
        <v>98200000</v>
      </c>
      <c r="G15" s="109">
        <f t="shared" si="0"/>
        <v>98200000</v>
      </c>
      <c r="H15" s="112">
        <f t="shared" si="0"/>
        <v>0</v>
      </c>
      <c r="I15" s="153">
        <f t="shared" si="2"/>
        <v>1400000</v>
      </c>
      <c r="J15" s="152">
        <v>1400000</v>
      </c>
      <c r="K15" s="113">
        <v>0</v>
      </c>
    </row>
    <row r="16" spans="1:11" s="61" customFormat="1" hidden="1" x14ac:dyDescent="0.3">
      <c r="A16" s="172" t="s">
        <v>122</v>
      </c>
      <c r="B16" s="60" t="s">
        <v>123</v>
      </c>
      <c r="C16" s="144">
        <v>156698525.20000002</v>
      </c>
      <c r="D16" s="144">
        <v>109149121.20000002</v>
      </c>
      <c r="E16" s="144">
        <v>47549404</v>
      </c>
      <c r="F16" s="15">
        <f>G16+H16</f>
        <v>156698525.20000002</v>
      </c>
      <c r="G16" s="15">
        <f t="shared" ref="G16:H18" si="4">D16+J16</f>
        <v>109149121.20000002</v>
      </c>
      <c r="H16" s="15">
        <f t="shared" si="4"/>
        <v>47549404</v>
      </c>
      <c r="I16" s="15">
        <f>I17</f>
        <v>0</v>
      </c>
      <c r="J16" s="15">
        <f>J17</f>
        <v>0</v>
      </c>
      <c r="K16" s="15">
        <f>K17</f>
        <v>0</v>
      </c>
    </row>
    <row r="17" spans="1:11" s="61" customFormat="1" ht="26.3" hidden="1" x14ac:dyDescent="0.3">
      <c r="A17" s="148" t="s">
        <v>124</v>
      </c>
      <c r="B17" s="116" t="s">
        <v>125</v>
      </c>
      <c r="C17" s="146">
        <v>86327601.900000006</v>
      </c>
      <c r="D17" s="146">
        <v>85819962.900000006</v>
      </c>
      <c r="E17" s="146">
        <v>507639</v>
      </c>
      <c r="F17" s="108">
        <f>G17+H17</f>
        <v>86327601.900000006</v>
      </c>
      <c r="G17" s="108">
        <f t="shared" si="4"/>
        <v>85819962.900000006</v>
      </c>
      <c r="H17" s="108">
        <f t="shared" si="4"/>
        <v>507639</v>
      </c>
      <c r="I17" s="108">
        <f>J17+K17</f>
        <v>0</v>
      </c>
      <c r="J17" s="108">
        <f>J18</f>
        <v>0</v>
      </c>
      <c r="K17" s="108">
        <f>K18</f>
        <v>0</v>
      </c>
    </row>
    <row r="18" spans="1:11" ht="105.2" hidden="1" x14ac:dyDescent="0.3">
      <c r="A18" s="147" t="s">
        <v>126</v>
      </c>
      <c r="B18" s="101" t="s">
        <v>127</v>
      </c>
      <c r="C18" s="158">
        <v>41295149</v>
      </c>
      <c r="D18" s="158">
        <v>41295149</v>
      </c>
      <c r="E18" s="158">
        <v>0</v>
      </c>
      <c r="F18" s="110">
        <f>G18+H18</f>
        <v>41295149</v>
      </c>
      <c r="G18" s="110">
        <f t="shared" si="4"/>
        <v>41295149</v>
      </c>
      <c r="H18" s="110">
        <f t="shared" si="4"/>
        <v>0</v>
      </c>
      <c r="I18" s="110">
        <f>J18+K18</f>
        <v>0</v>
      </c>
      <c r="J18" s="110">
        <v>0</v>
      </c>
      <c r="K18" s="110"/>
    </row>
    <row r="19" spans="1:11" ht="15.65" x14ac:dyDescent="0.3">
      <c r="B19" s="11"/>
      <c r="C19" s="11"/>
      <c r="D19" s="11"/>
      <c r="E19" s="11"/>
      <c r="F19" s="49"/>
      <c r="G19" s="49"/>
      <c r="H19" s="49"/>
    </row>
    <row r="20" spans="1:11" ht="15.65" x14ac:dyDescent="0.3">
      <c r="B20" s="12"/>
      <c r="C20" s="13"/>
      <c r="D20" s="12"/>
      <c r="E20" s="12"/>
      <c r="F20" s="49"/>
      <c r="G20" s="49"/>
      <c r="H20" s="49"/>
    </row>
    <row r="21" spans="1:11" ht="15.65" x14ac:dyDescent="0.3">
      <c r="F21" s="49"/>
      <c r="G21" s="49"/>
      <c r="H21" s="49"/>
    </row>
    <row r="22" spans="1:11" ht="15.65" x14ac:dyDescent="0.3">
      <c r="F22" s="49"/>
      <c r="G22" s="49"/>
      <c r="H22" s="49"/>
    </row>
  </sheetData>
  <mergeCells count="6">
    <mergeCell ref="A1:K1"/>
    <mergeCell ref="A3:A4"/>
    <mergeCell ref="B3:B4"/>
    <mergeCell ref="C3:E3"/>
    <mergeCell ref="F3:H3"/>
    <mergeCell ref="I3:K3"/>
  </mergeCells>
  <pageMargins left="0.51181102362204722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showGridLines="0" showZeros="0" workbookViewId="0">
      <selection activeCell="A4" sqref="A4:E4"/>
    </sheetView>
  </sheetViews>
  <sheetFormatPr defaultColWidth="7.88671875" defaultRowHeight="12.7" customHeight="1" x14ac:dyDescent="0.25"/>
  <cols>
    <col min="1" max="1" width="11.109375" style="119" customWidth="1"/>
    <col min="2" max="2" width="33.44140625" style="119" customWidth="1"/>
    <col min="3" max="3" width="15.5546875" style="119" customWidth="1"/>
    <col min="4" max="4" width="15.33203125" style="119" customWidth="1"/>
    <col min="5" max="5" width="13.6640625" style="119" customWidth="1"/>
    <col min="6" max="12" width="7.88671875" style="119" customWidth="1"/>
    <col min="13" max="256" width="7.88671875" style="120"/>
    <col min="257" max="257" width="11.109375" style="120" customWidth="1"/>
    <col min="258" max="258" width="37.88671875" style="120" customWidth="1"/>
    <col min="259" max="261" width="13.6640625" style="120" customWidth="1"/>
    <col min="262" max="268" width="7.88671875" style="120" customWidth="1"/>
    <col min="269" max="512" width="7.88671875" style="120"/>
    <col min="513" max="513" width="11.109375" style="120" customWidth="1"/>
    <col min="514" max="514" width="37.88671875" style="120" customWidth="1"/>
    <col min="515" max="517" width="13.6640625" style="120" customWidth="1"/>
    <col min="518" max="524" width="7.88671875" style="120" customWidth="1"/>
    <col min="525" max="768" width="7.88671875" style="120"/>
    <col min="769" max="769" width="11.109375" style="120" customWidth="1"/>
    <col min="770" max="770" width="37.88671875" style="120" customWidth="1"/>
    <col min="771" max="773" width="13.6640625" style="120" customWidth="1"/>
    <col min="774" max="780" width="7.88671875" style="120" customWidth="1"/>
    <col min="781" max="1024" width="7.88671875" style="120"/>
    <col min="1025" max="1025" width="11.109375" style="120" customWidth="1"/>
    <col min="1026" max="1026" width="37.88671875" style="120" customWidth="1"/>
    <col min="1027" max="1029" width="13.6640625" style="120" customWidth="1"/>
    <col min="1030" max="1036" width="7.88671875" style="120" customWidth="1"/>
    <col min="1037" max="1280" width="7.88671875" style="120"/>
    <col min="1281" max="1281" width="11.109375" style="120" customWidth="1"/>
    <col min="1282" max="1282" width="37.88671875" style="120" customWidth="1"/>
    <col min="1283" max="1285" width="13.6640625" style="120" customWidth="1"/>
    <col min="1286" max="1292" width="7.88671875" style="120" customWidth="1"/>
    <col min="1293" max="1536" width="7.88671875" style="120"/>
    <col min="1537" max="1537" width="11.109375" style="120" customWidth="1"/>
    <col min="1538" max="1538" width="37.88671875" style="120" customWidth="1"/>
    <col min="1539" max="1541" width="13.6640625" style="120" customWidth="1"/>
    <col min="1542" max="1548" width="7.88671875" style="120" customWidth="1"/>
    <col min="1549" max="1792" width="7.88671875" style="120"/>
    <col min="1793" max="1793" width="11.109375" style="120" customWidth="1"/>
    <col min="1794" max="1794" width="37.88671875" style="120" customWidth="1"/>
    <col min="1795" max="1797" width="13.6640625" style="120" customWidth="1"/>
    <col min="1798" max="1804" width="7.88671875" style="120" customWidth="1"/>
    <col min="1805" max="2048" width="7.88671875" style="120"/>
    <col min="2049" max="2049" width="11.109375" style="120" customWidth="1"/>
    <col min="2050" max="2050" width="37.88671875" style="120" customWidth="1"/>
    <col min="2051" max="2053" width="13.6640625" style="120" customWidth="1"/>
    <col min="2054" max="2060" width="7.88671875" style="120" customWidth="1"/>
    <col min="2061" max="2304" width="7.88671875" style="120"/>
    <col min="2305" max="2305" width="11.109375" style="120" customWidth="1"/>
    <col min="2306" max="2306" width="37.88671875" style="120" customWidth="1"/>
    <col min="2307" max="2309" width="13.6640625" style="120" customWidth="1"/>
    <col min="2310" max="2316" width="7.88671875" style="120" customWidth="1"/>
    <col min="2317" max="2560" width="7.88671875" style="120"/>
    <col min="2561" max="2561" width="11.109375" style="120" customWidth="1"/>
    <col min="2562" max="2562" width="37.88671875" style="120" customWidth="1"/>
    <col min="2563" max="2565" width="13.6640625" style="120" customWidth="1"/>
    <col min="2566" max="2572" width="7.88671875" style="120" customWidth="1"/>
    <col min="2573" max="2816" width="7.88671875" style="120"/>
    <col min="2817" max="2817" width="11.109375" style="120" customWidth="1"/>
    <col min="2818" max="2818" width="37.88671875" style="120" customWidth="1"/>
    <col min="2819" max="2821" width="13.6640625" style="120" customWidth="1"/>
    <col min="2822" max="2828" width="7.88671875" style="120" customWidth="1"/>
    <col min="2829" max="3072" width="7.88671875" style="120"/>
    <col min="3073" max="3073" width="11.109375" style="120" customWidth="1"/>
    <col min="3074" max="3074" width="37.88671875" style="120" customWidth="1"/>
    <col min="3075" max="3077" width="13.6640625" style="120" customWidth="1"/>
    <col min="3078" max="3084" width="7.88671875" style="120" customWidth="1"/>
    <col min="3085" max="3328" width="7.88671875" style="120"/>
    <col min="3329" max="3329" width="11.109375" style="120" customWidth="1"/>
    <col min="3330" max="3330" width="37.88671875" style="120" customWidth="1"/>
    <col min="3331" max="3333" width="13.6640625" style="120" customWidth="1"/>
    <col min="3334" max="3340" width="7.88671875" style="120" customWidth="1"/>
    <col min="3341" max="3584" width="7.88671875" style="120"/>
    <col min="3585" max="3585" width="11.109375" style="120" customWidth="1"/>
    <col min="3586" max="3586" width="37.88671875" style="120" customWidth="1"/>
    <col min="3587" max="3589" width="13.6640625" style="120" customWidth="1"/>
    <col min="3590" max="3596" width="7.88671875" style="120" customWidth="1"/>
    <col min="3597" max="3840" width="7.88671875" style="120"/>
    <col min="3841" max="3841" width="11.109375" style="120" customWidth="1"/>
    <col min="3842" max="3842" width="37.88671875" style="120" customWidth="1"/>
    <col min="3843" max="3845" width="13.6640625" style="120" customWidth="1"/>
    <col min="3846" max="3852" width="7.88671875" style="120" customWidth="1"/>
    <col min="3853" max="4096" width="7.88671875" style="120"/>
    <col min="4097" max="4097" width="11.109375" style="120" customWidth="1"/>
    <col min="4098" max="4098" width="37.88671875" style="120" customWidth="1"/>
    <col min="4099" max="4101" width="13.6640625" style="120" customWidth="1"/>
    <col min="4102" max="4108" width="7.88671875" style="120" customWidth="1"/>
    <col min="4109" max="4352" width="7.88671875" style="120"/>
    <col min="4353" max="4353" width="11.109375" style="120" customWidth="1"/>
    <col min="4354" max="4354" width="37.88671875" style="120" customWidth="1"/>
    <col min="4355" max="4357" width="13.6640625" style="120" customWidth="1"/>
    <col min="4358" max="4364" width="7.88671875" style="120" customWidth="1"/>
    <col min="4365" max="4608" width="7.88671875" style="120"/>
    <col min="4609" max="4609" width="11.109375" style="120" customWidth="1"/>
    <col min="4610" max="4610" width="37.88671875" style="120" customWidth="1"/>
    <col min="4611" max="4613" width="13.6640625" style="120" customWidth="1"/>
    <col min="4614" max="4620" width="7.88671875" style="120" customWidth="1"/>
    <col min="4621" max="4864" width="7.88671875" style="120"/>
    <col min="4865" max="4865" width="11.109375" style="120" customWidth="1"/>
    <col min="4866" max="4866" width="37.88671875" style="120" customWidth="1"/>
    <col min="4867" max="4869" width="13.6640625" style="120" customWidth="1"/>
    <col min="4870" max="4876" width="7.88671875" style="120" customWidth="1"/>
    <col min="4877" max="5120" width="7.88671875" style="120"/>
    <col min="5121" max="5121" width="11.109375" style="120" customWidth="1"/>
    <col min="5122" max="5122" width="37.88671875" style="120" customWidth="1"/>
    <col min="5123" max="5125" width="13.6640625" style="120" customWidth="1"/>
    <col min="5126" max="5132" width="7.88671875" style="120" customWidth="1"/>
    <col min="5133" max="5376" width="7.88671875" style="120"/>
    <col min="5377" max="5377" width="11.109375" style="120" customWidth="1"/>
    <col min="5378" max="5378" width="37.88671875" style="120" customWidth="1"/>
    <col min="5379" max="5381" width="13.6640625" style="120" customWidth="1"/>
    <col min="5382" max="5388" width="7.88671875" style="120" customWidth="1"/>
    <col min="5389" max="5632" width="7.88671875" style="120"/>
    <col min="5633" max="5633" width="11.109375" style="120" customWidth="1"/>
    <col min="5634" max="5634" width="37.88671875" style="120" customWidth="1"/>
    <col min="5635" max="5637" width="13.6640625" style="120" customWidth="1"/>
    <col min="5638" max="5644" width="7.88671875" style="120" customWidth="1"/>
    <col min="5645" max="5888" width="7.88671875" style="120"/>
    <col min="5889" max="5889" width="11.109375" style="120" customWidth="1"/>
    <col min="5890" max="5890" width="37.88671875" style="120" customWidth="1"/>
    <col min="5891" max="5893" width="13.6640625" style="120" customWidth="1"/>
    <col min="5894" max="5900" width="7.88671875" style="120" customWidth="1"/>
    <col min="5901" max="6144" width="7.88671875" style="120"/>
    <col min="6145" max="6145" width="11.109375" style="120" customWidth="1"/>
    <col min="6146" max="6146" width="37.88671875" style="120" customWidth="1"/>
    <col min="6147" max="6149" width="13.6640625" style="120" customWidth="1"/>
    <col min="6150" max="6156" width="7.88671875" style="120" customWidth="1"/>
    <col min="6157" max="6400" width="7.88671875" style="120"/>
    <col min="6401" max="6401" width="11.109375" style="120" customWidth="1"/>
    <col min="6402" max="6402" width="37.88671875" style="120" customWidth="1"/>
    <col min="6403" max="6405" width="13.6640625" style="120" customWidth="1"/>
    <col min="6406" max="6412" width="7.88671875" style="120" customWidth="1"/>
    <col min="6413" max="6656" width="7.88671875" style="120"/>
    <col min="6657" max="6657" width="11.109375" style="120" customWidth="1"/>
    <col min="6658" max="6658" width="37.88671875" style="120" customWidth="1"/>
    <col min="6659" max="6661" width="13.6640625" style="120" customWidth="1"/>
    <col min="6662" max="6668" width="7.88671875" style="120" customWidth="1"/>
    <col min="6669" max="6912" width="7.88671875" style="120"/>
    <col min="6913" max="6913" width="11.109375" style="120" customWidth="1"/>
    <col min="6914" max="6914" width="37.88671875" style="120" customWidth="1"/>
    <col min="6915" max="6917" width="13.6640625" style="120" customWidth="1"/>
    <col min="6918" max="6924" width="7.88671875" style="120" customWidth="1"/>
    <col min="6925" max="7168" width="7.88671875" style="120"/>
    <col min="7169" max="7169" width="11.109375" style="120" customWidth="1"/>
    <col min="7170" max="7170" width="37.88671875" style="120" customWidth="1"/>
    <col min="7171" max="7173" width="13.6640625" style="120" customWidth="1"/>
    <col min="7174" max="7180" width="7.88671875" style="120" customWidth="1"/>
    <col min="7181" max="7424" width="7.88671875" style="120"/>
    <col min="7425" max="7425" width="11.109375" style="120" customWidth="1"/>
    <col min="7426" max="7426" width="37.88671875" style="120" customWidth="1"/>
    <col min="7427" max="7429" width="13.6640625" style="120" customWidth="1"/>
    <col min="7430" max="7436" width="7.88671875" style="120" customWidth="1"/>
    <col min="7437" max="7680" width="7.88671875" style="120"/>
    <col min="7681" max="7681" width="11.109375" style="120" customWidth="1"/>
    <col min="7682" max="7682" width="37.88671875" style="120" customWidth="1"/>
    <col min="7683" max="7685" width="13.6640625" style="120" customWidth="1"/>
    <col min="7686" max="7692" width="7.88671875" style="120" customWidth="1"/>
    <col min="7693" max="7936" width="7.88671875" style="120"/>
    <col min="7937" max="7937" width="11.109375" style="120" customWidth="1"/>
    <col min="7938" max="7938" width="37.88671875" style="120" customWidth="1"/>
    <col min="7939" max="7941" width="13.6640625" style="120" customWidth="1"/>
    <col min="7942" max="7948" width="7.88671875" style="120" customWidth="1"/>
    <col min="7949" max="8192" width="7.88671875" style="120"/>
    <col min="8193" max="8193" width="11.109375" style="120" customWidth="1"/>
    <col min="8194" max="8194" width="37.88671875" style="120" customWidth="1"/>
    <col min="8195" max="8197" width="13.6640625" style="120" customWidth="1"/>
    <col min="8198" max="8204" width="7.88671875" style="120" customWidth="1"/>
    <col min="8205" max="8448" width="7.88671875" style="120"/>
    <col min="8449" max="8449" width="11.109375" style="120" customWidth="1"/>
    <col min="8450" max="8450" width="37.88671875" style="120" customWidth="1"/>
    <col min="8451" max="8453" width="13.6640625" style="120" customWidth="1"/>
    <col min="8454" max="8460" width="7.88671875" style="120" customWidth="1"/>
    <col min="8461" max="8704" width="7.88671875" style="120"/>
    <col min="8705" max="8705" width="11.109375" style="120" customWidth="1"/>
    <col min="8706" max="8706" width="37.88671875" style="120" customWidth="1"/>
    <col min="8707" max="8709" width="13.6640625" style="120" customWidth="1"/>
    <col min="8710" max="8716" width="7.88671875" style="120" customWidth="1"/>
    <col min="8717" max="8960" width="7.88671875" style="120"/>
    <col min="8961" max="8961" width="11.109375" style="120" customWidth="1"/>
    <col min="8962" max="8962" width="37.88671875" style="120" customWidth="1"/>
    <col min="8963" max="8965" width="13.6640625" style="120" customWidth="1"/>
    <col min="8966" max="8972" width="7.88671875" style="120" customWidth="1"/>
    <col min="8973" max="9216" width="7.88671875" style="120"/>
    <col min="9217" max="9217" width="11.109375" style="120" customWidth="1"/>
    <col min="9218" max="9218" width="37.88671875" style="120" customWidth="1"/>
    <col min="9219" max="9221" width="13.6640625" style="120" customWidth="1"/>
    <col min="9222" max="9228" width="7.88671875" style="120" customWidth="1"/>
    <col min="9229" max="9472" width="7.88671875" style="120"/>
    <col min="9473" max="9473" width="11.109375" style="120" customWidth="1"/>
    <col min="9474" max="9474" width="37.88671875" style="120" customWidth="1"/>
    <col min="9475" max="9477" width="13.6640625" style="120" customWidth="1"/>
    <col min="9478" max="9484" width="7.88671875" style="120" customWidth="1"/>
    <col min="9485" max="9728" width="7.88671875" style="120"/>
    <col min="9729" max="9729" width="11.109375" style="120" customWidth="1"/>
    <col min="9730" max="9730" width="37.88671875" style="120" customWidth="1"/>
    <col min="9731" max="9733" width="13.6640625" style="120" customWidth="1"/>
    <col min="9734" max="9740" width="7.88671875" style="120" customWidth="1"/>
    <col min="9741" max="9984" width="7.88671875" style="120"/>
    <col min="9985" max="9985" width="11.109375" style="120" customWidth="1"/>
    <col min="9986" max="9986" width="37.88671875" style="120" customWidth="1"/>
    <col min="9987" max="9989" width="13.6640625" style="120" customWidth="1"/>
    <col min="9990" max="9996" width="7.88671875" style="120" customWidth="1"/>
    <col min="9997" max="10240" width="7.88671875" style="120"/>
    <col min="10241" max="10241" width="11.109375" style="120" customWidth="1"/>
    <col min="10242" max="10242" width="37.88671875" style="120" customWidth="1"/>
    <col min="10243" max="10245" width="13.6640625" style="120" customWidth="1"/>
    <col min="10246" max="10252" width="7.88671875" style="120" customWidth="1"/>
    <col min="10253" max="10496" width="7.88671875" style="120"/>
    <col min="10497" max="10497" width="11.109375" style="120" customWidth="1"/>
    <col min="10498" max="10498" width="37.88671875" style="120" customWidth="1"/>
    <col min="10499" max="10501" width="13.6640625" style="120" customWidth="1"/>
    <col min="10502" max="10508" width="7.88671875" style="120" customWidth="1"/>
    <col min="10509" max="10752" width="7.88671875" style="120"/>
    <col min="10753" max="10753" width="11.109375" style="120" customWidth="1"/>
    <col min="10754" max="10754" width="37.88671875" style="120" customWidth="1"/>
    <col min="10755" max="10757" width="13.6640625" style="120" customWidth="1"/>
    <col min="10758" max="10764" width="7.88671875" style="120" customWidth="1"/>
    <col min="10765" max="11008" width="7.88671875" style="120"/>
    <col min="11009" max="11009" width="11.109375" style="120" customWidth="1"/>
    <col min="11010" max="11010" width="37.88671875" style="120" customWidth="1"/>
    <col min="11011" max="11013" width="13.6640625" style="120" customWidth="1"/>
    <col min="11014" max="11020" width="7.88671875" style="120" customWidth="1"/>
    <col min="11021" max="11264" width="7.88671875" style="120"/>
    <col min="11265" max="11265" width="11.109375" style="120" customWidth="1"/>
    <col min="11266" max="11266" width="37.88671875" style="120" customWidth="1"/>
    <col min="11267" max="11269" width="13.6640625" style="120" customWidth="1"/>
    <col min="11270" max="11276" width="7.88671875" style="120" customWidth="1"/>
    <col min="11277" max="11520" width="7.88671875" style="120"/>
    <col min="11521" max="11521" width="11.109375" style="120" customWidth="1"/>
    <col min="11522" max="11522" width="37.88671875" style="120" customWidth="1"/>
    <col min="11523" max="11525" width="13.6640625" style="120" customWidth="1"/>
    <col min="11526" max="11532" width="7.88671875" style="120" customWidth="1"/>
    <col min="11533" max="11776" width="7.88671875" style="120"/>
    <col min="11777" max="11777" width="11.109375" style="120" customWidth="1"/>
    <col min="11778" max="11778" width="37.88671875" style="120" customWidth="1"/>
    <col min="11779" max="11781" width="13.6640625" style="120" customWidth="1"/>
    <col min="11782" max="11788" width="7.88671875" style="120" customWidth="1"/>
    <col min="11789" max="12032" width="7.88671875" style="120"/>
    <col min="12033" max="12033" width="11.109375" style="120" customWidth="1"/>
    <col min="12034" max="12034" width="37.88671875" style="120" customWidth="1"/>
    <col min="12035" max="12037" width="13.6640625" style="120" customWidth="1"/>
    <col min="12038" max="12044" width="7.88671875" style="120" customWidth="1"/>
    <col min="12045" max="12288" width="7.88671875" style="120"/>
    <col min="12289" max="12289" width="11.109375" style="120" customWidth="1"/>
    <col min="12290" max="12290" width="37.88671875" style="120" customWidth="1"/>
    <col min="12291" max="12293" width="13.6640625" style="120" customWidth="1"/>
    <col min="12294" max="12300" width="7.88671875" style="120" customWidth="1"/>
    <col min="12301" max="12544" width="7.88671875" style="120"/>
    <col min="12545" max="12545" width="11.109375" style="120" customWidth="1"/>
    <col min="12546" max="12546" width="37.88671875" style="120" customWidth="1"/>
    <col min="12547" max="12549" width="13.6640625" style="120" customWidth="1"/>
    <col min="12550" max="12556" width="7.88671875" style="120" customWidth="1"/>
    <col min="12557" max="12800" width="7.88671875" style="120"/>
    <col min="12801" max="12801" width="11.109375" style="120" customWidth="1"/>
    <col min="12802" max="12802" width="37.88671875" style="120" customWidth="1"/>
    <col min="12803" max="12805" width="13.6640625" style="120" customWidth="1"/>
    <col min="12806" max="12812" width="7.88671875" style="120" customWidth="1"/>
    <col min="12813" max="13056" width="7.88671875" style="120"/>
    <col min="13057" max="13057" width="11.109375" style="120" customWidth="1"/>
    <col min="13058" max="13058" width="37.88671875" style="120" customWidth="1"/>
    <col min="13059" max="13061" width="13.6640625" style="120" customWidth="1"/>
    <col min="13062" max="13068" width="7.88671875" style="120" customWidth="1"/>
    <col min="13069" max="13312" width="7.88671875" style="120"/>
    <col min="13313" max="13313" width="11.109375" style="120" customWidth="1"/>
    <col min="13314" max="13314" width="37.88671875" style="120" customWidth="1"/>
    <col min="13315" max="13317" width="13.6640625" style="120" customWidth="1"/>
    <col min="13318" max="13324" width="7.88671875" style="120" customWidth="1"/>
    <col min="13325" max="13568" width="7.88671875" style="120"/>
    <col min="13569" max="13569" width="11.109375" style="120" customWidth="1"/>
    <col min="13570" max="13570" width="37.88671875" style="120" customWidth="1"/>
    <col min="13571" max="13573" width="13.6640625" style="120" customWidth="1"/>
    <col min="13574" max="13580" width="7.88671875" style="120" customWidth="1"/>
    <col min="13581" max="13824" width="7.88671875" style="120"/>
    <col min="13825" max="13825" width="11.109375" style="120" customWidth="1"/>
    <col min="13826" max="13826" width="37.88671875" style="120" customWidth="1"/>
    <col min="13827" max="13829" width="13.6640625" style="120" customWidth="1"/>
    <col min="13830" max="13836" width="7.88671875" style="120" customWidth="1"/>
    <col min="13837" max="14080" width="7.88671875" style="120"/>
    <col min="14081" max="14081" width="11.109375" style="120" customWidth="1"/>
    <col min="14082" max="14082" width="37.88671875" style="120" customWidth="1"/>
    <col min="14083" max="14085" width="13.6640625" style="120" customWidth="1"/>
    <col min="14086" max="14092" width="7.88671875" style="120" customWidth="1"/>
    <col min="14093" max="14336" width="7.88671875" style="120"/>
    <col min="14337" max="14337" width="11.109375" style="120" customWidth="1"/>
    <col min="14338" max="14338" width="37.88671875" style="120" customWidth="1"/>
    <col min="14339" max="14341" width="13.6640625" style="120" customWidth="1"/>
    <col min="14342" max="14348" width="7.88671875" style="120" customWidth="1"/>
    <col min="14349" max="14592" width="7.88671875" style="120"/>
    <col min="14593" max="14593" width="11.109375" style="120" customWidth="1"/>
    <col min="14594" max="14594" width="37.88671875" style="120" customWidth="1"/>
    <col min="14595" max="14597" width="13.6640625" style="120" customWidth="1"/>
    <col min="14598" max="14604" width="7.88671875" style="120" customWidth="1"/>
    <col min="14605" max="14848" width="7.88671875" style="120"/>
    <col min="14849" max="14849" width="11.109375" style="120" customWidth="1"/>
    <col min="14850" max="14850" width="37.88671875" style="120" customWidth="1"/>
    <col min="14851" max="14853" width="13.6640625" style="120" customWidth="1"/>
    <col min="14854" max="14860" width="7.88671875" style="120" customWidth="1"/>
    <col min="14861" max="15104" width="7.88671875" style="120"/>
    <col min="15105" max="15105" width="11.109375" style="120" customWidth="1"/>
    <col min="15106" max="15106" width="37.88671875" style="120" customWidth="1"/>
    <col min="15107" max="15109" width="13.6640625" style="120" customWidth="1"/>
    <col min="15110" max="15116" width="7.88671875" style="120" customWidth="1"/>
    <col min="15117" max="15360" width="7.88671875" style="120"/>
    <col min="15361" max="15361" width="11.109375" style="120" customWidth="1"/>
    <col min="15362" max="15362" width="37.88671875" style="120" customWidth="1"/>
    <col min="15363" max="15365" width="13.6640625" style="120" customWidth="1"/>
    <col min="15366" max="15372" width="7.88671875" style="120" customWidth="1"/>
    <col min="15373" max="15616" width="7.88671875" style="120"/>
    <col min="15617" max="15617" width="11.109375" style="120" customWidth="1"/>
    <col min="15618" max="15618" width="37.88671875" style="120" customWidth="1"/>
    <col min="15619" max="15621" width="13.6640625" style="120" customWidth="1"/>
    <col min="15622" max="15628" width="7.88671875" style="120" customWidth="1"/>
    <col min="15629" max="15872" width="7.88671875" style="120"/>
    <col min="15873" max="15873" width="11.109375" style="120" customWidth="1"/>
    <col min="15874" max="15874" width="37.88671875" style="120" customWidth="1"/>
    <col min="15875" max="15877" width="13.6640625" style="120" customWidth="1"/>
    <col min="15878" max="15884" width="7.88671875" style="120" customWidth="1"/>
    <col min="15885" max="16128" width="7.88671875" style="120"/>
    <col min="16129" max="16129" width="11.109375" style="120" customWidth="1"/>
    <col min="16130" max="16130" width="37.88671875" style="120" customWidth="1"/>
    <col min="16131" max="16133" width="13.6640625" style="120" customWidth="1"/>
    <col min="16134" max="16140" width="7.88671875" style="120" customWidth="1"/>
    <col min="16141" max="16384" width="7.88671875" style="120"/>
  </cols>
  <sheetData>
    <row r="2" spans="1:13" ht="90.8" customHeight="1" x14ac:dyDescent="0.25">
      <c r="C2" s="243" t="s">
        <v>137</v>
      </c>
      <c r="D2" s="243"/>
      <c r="E2" s="243"/>
      <c r="M2" s="119"/>
    </row>
    <row r="3" spans="1:13" ht="15.65" x14ac:dyDescent="0.25">
      <c r="A3" s="244" t="s">
        <v>101</v>
      </c>
      <c r="B3" s="244"/>
      <c r="C3" s="244"/>
      <c r="D3" s="244"/>
      <c r="E3" s="244"/>
      <c r="M3" s="119"/>
    </row>
    <row r="4" spans="1:13" ht="23.95" customHeight="1" x14ac:dyDescent="0.25">
      <c r="A4" s="249" t="s">
        <v>129</v>
      </c>
      <c r="B4" s="249"/>
      <c r="C4" s="249"/>
      <c r="D4" s="249"/>
      <c r="E4" s="249"/>
    </row>
    <row r="5" spans="1:13" ht="12.7" customHeight="1" x14ac:dyDescent="0.25">
      <c r="B5" s="121"/>
      <c r="C5" s="121"/>
      <c r="D5" s="121"/>
      <c r="E5" s="121" t="s">
        <v>0</v>
      </c>
    </row>
    <row r="6" spans="1:13" ht="27.7" customHeight="1" x14ac:dyDescent="0.25">
      <c r="A6" s="122" t="s">
        <v>1</v>
      </c>
      <c r="B6" s="122" t="s">
        <v>96</v>
      </c>
      <c r="C6" s="122" t="s">
        <v>3</v>
      </c>
      <c r="D6" s="122" t="s">
        <v>4</v>
      </c>
      <c r="E6" s="122" t="s">
        <v>5</v>
      </c>
    </row>
    <row r="7" spans="1:13" s="125" customFormat="1" ht="20.2" customHeight="1" x14ac:dyDescent="0.25">
      <c r="A7" s="250" t="s">
        <v>97</v>
      </c>
      <c r="B7" s="251"/>
      <c r="C7" s="95">
        <f t="shared" ref="C7:C10" si="0">D7+E7</f>
        <v>306304307.90000004</v>
      </c>
      <c r="D7" s="95">
        <f>'ПТ(Додаток№1)'!G5</f>
        <v>282394098.60000002</v>
      </c>
      <c r="E7" s="95">
        <f>'ПТ(Додаток№1)'!H5</f>
        <v>23910209.300000001</v>
      </c>
      <c r="F7" s="124"/>
      <c r="G7" s="119"/>
      <c r="H7" s="119"/>
      <c r="I7" s="119"/>
      <c r="J7" s="119"/>
      <c r="K7" s="119"/>
      <c r="L7" s="119"/>
    </row>
    <row r="8" spans="1:13" ht="23.35" customHeight="1" x14ac:dyDescent="0.25">
      <c r="A8" s="137">
        <v>400000</v>
      </c>
      <c r="B8" s="130" t="s">
        <v>98</v>
      </c>
      <c r="C8" s="95">
        <f t="shared" si="0"/>
        <v>304556098.60000002</v>
      </c>
      <c r="D8" s="95">
        <f>'ПТ(Додаток№1)'!G6</f>
        <v>281894098.60000002</v>
      </c>
      <c r="E8" s="95">
        <f>'ПТ(Додаток№1)'!H6</f>
        <v>22662000</v>
      </c>
    </row>
    <row r="9" spans="1:13" ht="16.45" customHeight="1" x14ac:dyDescent="0.25">
      <c r="A9" s="138">
        <v>401000</v>
      </c>
      <c r="B9" s="129" t="s">
        <v>99</v>
      </c>
      <c r="C9" s="96">
        <f t="shared" si="0"/>
        <v>650564063.60000002</v>
      </c>
      <c r="D9" s="140">
        <f>'ПТ(Додаток№1)'!G7</f>
        <v>627902063.60000002</v>
      </c>
      <c r="E9" s="140">
        <f>'ПТ(Додаток№1)'!H7</f>
        <v>22662000</v>
      </c>
    </row>
    <row r="10" spans="1:13" ht="20.2" customHeight="1" x14ac:dyDescent="0.25">
      <c r="A10" s="104">
        <v>401100</v>
      </c>
      <c r="B10" s="98" t="s">
        <v>100</v>
      </c>
      <c r="C10" s="97">
        <f t="shared" si="0"/>
        <v>385500813.60000002</v>
      </c>
      <c r="D10" s="141">
        <f>'ПТ(Додаток№1)'!G8</f>
        <v>385500813.60000002</v>
      </c>
      <c r="E10" s="140">
        <f>'ПТ(Додаток№1)'!H8</f>
        <v>0</v>
      </c>
    </row>
    <row r="11" spans="1:13" ht="13.15" x14ac:dyDescent="0.25">
      <c r="G11" s="120"/>
      <c r="H11" s="120"/>
      <c r="I11" s="120"/>
      <c r="J11" s="120"/>
      <c r="K11" s="120"/>
      <c r="L11" s="120"/>
    </row>
    <row r="12" spans="1:13" ht="27.7" customHeight="1" x14ac:dyDescent="0.25">
      <c r="A12" s="244"/>
      <c r="B12" s="244"/>
      <c r="C12" s="244"/>
      <c r="D12" s="244"/>
      <c r="E12" s="244"/>
    </row>
  </sheetData>
  <mergeCells count="5">
    <mergeCell ref="C2:E2"/>
    <mergeCell ref="A4:E4"/>
    <mergeCell ref="A7:B7"/>
    <mergeCell ref="A12:E12"/>
    <mergeCell ref="A3:E3"/>
  </mergeCells>
  <pageMargins left="0.74803149606299213" right="0.74803149606299213" top="0.59055118110236227" bottom="0.78740157480314965" header="0.51181102362204722" footer="0.51181102362204722"/>
  <pageSetup paperSize="9" scale="96" fitToHeight="0" orientation="portrait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3"/>
  <sheetViews>
    <sheetView showGridLines="0" view="pageBreakPreview" zoomScaleNormal="100" zoomScaleSheetLayoutView="100" workbookViewId="0">
      <selection activeCell="B3" sqref="B3:B4"/>
    </sheetView>
  </sheetViews>
  <sheetFormatPr defaultRowHeight="15.05" x14ac:dyDescent="0.3"/>
  <cols>
    <col min="1" max="1" width="10" customWidth="1"/>
    <col min="2" max="2" width="34.5546875" customWidth="1"/>
    <col min="3" max="4" width="13.44140625" bestFit="1" customWidth="1"/>
    <col min="5" max="5" width="13.109375" customWidth="1"/>
    <col min="6" max="6" width="13.44140625" bestFit="1" customWidth="1"/>
    <col min="7" max="8" width="13.5546875" customWidth="1"/>
    <col min="9" max="10" width="11.44140625" customWidth="1"/>
    <col min="11" max="11" width="12.33203125" customWidth="1"/>
    <col min="257" max="257" width="9.33203125" customWidth="1"/>
    <col min="258" max="258" width="39.33203125" customWidth="1"/>
    <col min="259" max="266" width="13.5546875" customWidth="1"/>
    <col min="267" max="267" width="15.5546875" customWidth="1"/>
    <col min="513" max="513" width="9.33203125" customWidth="1"/>
    <col min="514" max="514" width="39.33203125" customWidth="1"/>
    <col min="515" max="522" width="13.5546875" customWidth="1"/>
    <col min="523" max="523" width="15.5546875" customWidth="1"/>
    <col min="769" max="769" width="9.33203125" customWidth="1"/>
    <col min="770" max="770" width="39.33203125" customWidth="1"/>
    <col min="771" max="778" width="13.5546875" customWidth="1"/>
    <col min="779" max="779" width="15.5546875" customWidth="1"/>
    <col min="1025" max="1025" width="9.33203125" customWidth="1"/>
    <col min="1026" max="1026" width="39.33203125" customWidth="1"/>
    <col min="1027" max="1034" width="13.5546875" customWidth="1"/>
    <col min="1035" max="1035" width="15.5546875" customWidth="1"/>
    <col min="1281" max="1281" width="9.33203125" customWidth="1"/>
    <col min="1282" max="1282" width="39.33203125" customWidth="1"/>
    <col min="1283" max="1290" width="13.5546875" customWidth="1"/>
    <col min="1291" max="1291" width="15.5546875" customWidth="1"/>
    <col min="1537" max="1537" width="9.33203125" customWidth="1"/>
    <col min="1538" max="1538" width="39.33203125" customWidth="1"/>
    <col min="1539" max="1546" width="13.5546875" customWidth="1"/>
    <col min="1547" max="1547" width="15.5546875" customWidth="1"/>
    <col min="1793" max="1793" width="9.33203125" customWidth="1"/>
    <col min="1794" max="1794" width="39.33203125" customWidth="1"/>
    <col min="1795" max="1802" width="13.5546875" customWidth="1"/>
    <col min="1803" max="1803" width="15.5546875" customWidth="1"/>
    <col min="2049" max="2049" width="9.33203125" customWidth="1"/>
    <col min="2050" max="2050" width="39.33203125" customWidth="1"/>
    <col min="2051" max="2058" width="13.5546875" customWidth="1"/>
    <col min="2059" max="2059" width="15.5546875" customWidth="1"/>
    <col min="2305" max="2305" width="9.33203125" customWidth="1"/>
    <col min="2306" max="2306" width="39.33203125" customWidth="1"/>
    <col min="2307" max="2314" width="13.5546875" customWidth="1"/>
    <col min="2315" max="2315" width="15.5546875" customWidth="1"/>
    <col min="2561" max="2561" width="9.33203125" customWidth="1"/>
    <col min="2562" max="2562" width="39.33203125" customWidth="1"/>
    <col min="2563" max="2570" width="13.5546875" customWidth="1"/>
    <col min="2571" max="2571" width="15.5546875" customWidth="1"/>
    <col min="2817" max="2817" width="9.33203125" customWidth="1"/>
    <col min="2818" max="2818" width="39.33203125" customWidth="1"/>
    <col min="2819" max="2826" width="13.5546875" customWidth="1"/>
    <col min="2827" max="2827" width="15.5546875" customWidth="1"/>
    <col min="3073" max="3073" width="9.33203125" customWidth="1"/>
    <col min="3074" max="3074" width="39.33203125" customWidth="1"/>
    <col min="3075" max="3082" width="13.5546875" customWidth="1"/>
    <col min="3083" max="3083" width="15.5546875" customWidth="1"/>
    <col min="3329" max="3329" width="9.33203125" customWidth="1"/>
    <col min="3330" max="3330" width="39.33203125" customWidth="1"/>
    <col min="3331" max="3338" width="13.5546875" customWidth="1"/>
    <col min="3339" max="3339" width="15.5546875" customWidth="1"/>
    <col min="3585" max="3585" width="9.33203125" customWidth="1"/>
    <col min="3586" max="3586" width="39.33203125" customWidth="1"/>
    <col min="3587" max="3594" width="13.5546875" customWidth="1"/>
    <col min="3595" max="3595" width="15.5546875" customWidth="1"/>
    <col min="3841" max="3841" width="9.33203125" customWidth="1"/>
    <col min="3842" max="3842" width="39.33203125" customWidth="1"/>
    <col min="3843" max="3850" width="13.5546875" customWidth="1"/>
    <col min="3851" max="3851" width="15.5546875" customWidth="1"/>
    <col min="4097" max="4097" width="9.33203125" customWidth="1"/>
    <col min="4098" max="4098" width="39.33203125" customWidth="1"/>
    <col min="4099" max="4106" width="13.5546875" customWidth="1"/>
    <col min="4107" max="4107" width="15.5546875" customWidth="1"/>
    <col min="4353" max="4353" width="9.33203125" customWidth="1"/>
    <col min="4354" max="4354" width="39.33203125" customWidth="1"/>
    <col min="4355" max="4362" width="13.5546875" customWidth="1"/>
    <col min="4363" max="4363" width="15.5546875" customWidth="1"/>
    <col min="4609" max="4609" width="9.33203125" customWidth="1"/>
    <col min="4610" max="4610" width="39.33203125" customWidth="1"/>
    <col min="4611" max="4618" width="13.5546875" customWidth="1"/>
    <col min="4619" max="4619" width="15.5546875" customWidth="1"/>
    <col min="4865" max="4865" width="9.33203125" customWidth="1"/>
    <col min="4866" max="4866" width="39.33203125" customWidth="1"/>
    <col min="4867" max="4874" width="13.5546875" customWidth="1"/>
    <col min="4875" max="4875" width="15.5546875" customWidth="1"/>
    <col min="5121" max="5121" width="9.33203125" customWidth="1"/>
    <col min="5122" max="5122" width="39.33203125" customWidth="1"/>
    <col min="5123" max="5130" width="13.5546875" customWidth="1"/>
    <col min="5131" max="5131" width="15.5546875" customWidth="1"/>
    <col min="5377" max="5377" width="9.33203125" customWidth="1"/>
    <col min="5378" max="5378" width="39.33203125" customWidth="1"/>
    <col min="5379" max="5386" width="13.5546875" customWidth="1"/>
    <col min="5387" max="5387" width="15.5546875" customWidth="1"/>
    <col min="5633" max="5633" width="9.33203125" customWidth="1"/>
    <col min="5634" max="5634" width="39.33203125" customWidth="1"/>
    <col min="5635" max="5642" width="13.5546875" customWidth="1"/>
    <col min="5643" max="5643" width="15.5546875" customWidth="1"/>
    <col min="5889" max="5889" width="9.33203125" customWidth="1"/>
    <col min="5890" max="5890" width="39.33203125" customWidth="1"/>
    <col min="5891" max="5898" width="13.5546875" customWidth="1"/>
    <col min="5899" max="5899" width="15.5546875" customWidth="1"/>
    <col min="6145" max="6145" width="9.33203125" customWidth="1"/>
    <col min="6146" max="6146" width="39.33203125" customWidth="1"/>
    <col min="6147" max="6154" width="13.5546875" customWidth="1"/>
    <col min="6155" max="6155" width="15.5546875" customWidth="1"/>
    <col min="6401" max="6401" width="9.33203125" customWidth="1"/>
    <col min="6402" max="6402" width="39.33203125" customWidth="1"/>
    <col min="6403" max="6410" width="13.5546875" customWidth="1"/>
    <col min="6411" max="6411" width="15.5546875" customWidth="1"/>
    <col min="6657" max="6657" width="9.33203125" customWidth="1"/>
    <col min="6658" max="6658" width="39.33203125" customWidth="1"/>
    <col min="6659" max="6666" width="13.5546875" customWidth="1"/>
    <col min="6667" max="6667" width="15.5546875" customWidth="1"/>
    <col min="6913" max="6913" width="9.33203125" customWidth="1"/>
    <col min="6914" max="6914" width="39.33203125" customWidth="1"/>
    <col min="6915" max="6922" width="13.5546875" customWidth="1"/>
    <col min="6923" max="6923" width="15.5546875" customWidth="1"/>
    <col min="7169" max="7169" width="9.33203125" customWidth="1"/>
    <col min="7170" max="7170" width="39.33203125" customWidth="1"/>
    <col min="7171" max="7178" width="13.5546875" customWidth="1"/>
    <col min="7179" max="7179" width="15.5546875" customWidth="1"/>
    <col min="7425" max="7425" width="9.33203125" customWidth="1"/>
    <col min="7426" max="7426" width="39.33203125" customWidth="1"/>
    <col min="7427" max="7434" width="13.5546875" customWidth="1"/>
    <col min="7435" max="7435" width="15.5546875" customWidth="1"/>
    <col min="7681" max="7681" width="9.33203125" customWidth="1"/>
    <col min="7682" max="7682" width="39.33203125" customWidth="1"/>
    <col min="7683" max="7690" width="13.5546875" customWidth="1"/>
    <col min="7691" max="7691" width="15.5546875" customWidth="1"/>
    <col min="7937" max="7937" width="9.33203125" customWidth="1"/>
    <col min="7938" max="7938" width="39.33203125" customWidth="1"/>
    <col min="7939" max="7946" width="13.5546875" customWidth="1"/>
    <col min="7947" max="7947" width="15.5546875" customWidth="1"/>
    <col min="8193" max="8193" width="9.33203125" customWidth="1"/>
    <col min="8194" max="8194" width="39.33203125" customWidth="1"/>
    <col min="8195" max="8202" width="13.5546875" customWidth="1"/>
    <col min="8203" max="8203" width="15.5546875" customWidth="1"/>
    <col min="8449" max="8449" width="9.33203125" customWidth="1"/>
    <col min="8450" max="8450" width="39.33203125" customWidth="1"/>
    <col min="8451" max="8458" width="13.5546875" customWidth="1"/>
    <col min="8459" max="8459" width="15.5546875" customWidth="1"/>
    <col min="8705" max="8705" width="9.33203125" customWidth="1"/>
    <col min="8706" max="8706" width="39.33203125" customWidth="1"/>
    <col min="8707" max="8714" width="13.5546875" customWidth="1"/>
    <col min="8715" max="8715" width="15.5546875" customWidth="1"/>
    <col min="8961" max="8961" width="9.33203125" customWidth="1"/>
    <col min="8962" max="8962" width="39.33203125" customWidth="1"/>
    <col min="8963" max="8970" width="13.5546875" customWidth="1"/>
    <col min="8971" max="8971" width="15.5546875" customWidth="1"/>
    <col min="9217" max="9217" width="9.33203125" customWidth="1"/>
    <col min="9218" max="9218" width="39.33203125" customWidth="1"/>
    <col min="9219" max="9226" width="13.5546875" customWidth="1"/>
    <col min="9227" max="9227" width="15.5546875" customWidth="1"/>
    <col min="9473" max="9473" width="9.33203125" customWidth="1"/>
    <col min="9474" max="9474" width="39.33203125" customWidth="1"/>
    <col min="9475" max="9482" width="13.5546875" customWidth="1"/>
    <col min="9483" max="9483" width="15.5546875" customWidth="1"/>
    <col min="9729" max="9729" width="9.33203125" customWidth="1"/>
    <col min="9730" max="9730" width="39.33203125" customWidth="1"/>
    <col min="9731" max="9738" width="13.5546875" customWidth="1"/>
    <col min="9739" max="9739" width="15.5546875" customWidth="1"/>
    <col min="9985" max="9985" width="9.33203125" customWidth="1"/>
    <col min="9986" max="9986" width="39.33203125" customWidth="1"/>
    <col min="9987" max="9994" width="13.5546875" customWidth="1"/>
    <col min="9995" max="9995" width="15.5546875" customWidth="1"/>
    <col min="10241" max="10241" width="9.33203125" customWidth="1"/>
    <col min="10242" max="10242" width="39.33203125" customWidth="1"/>
    <col min="10243" max="10250" width="13.5546875" customWidth="1"/>
    <col min="10251" max="10251" width="15.5546875" customWidth="1"/>
    <col min="10497" max="10497" width="9.33203125" customWidth="1"/>
    <col min="10498" max="10498" width="39.33203125" customWidth="1"/>
    <col min="10499" max="10506" width="13.5546875" customWidth="1"/>
    <col min="10507" max="10507" width="15.5546875" customWidth="1"/>
    <col min="10753" max="10753" width="9.33203125" customWidth="1"/>
    <col min="10754" max="10754" width="39.33203125" customWidth="1"/>
    <col min="10755" max="10762" width="13.5546875" customWidth="1"/>
    <col min="10763" max="10763" width="15.5546875" customWidth="1"/>
    <col min="11009" max="11009" width="9.33203125" customWidth="1"/>
    <col min="11010" max="11010" width="39.33203125" customWidth="1"/>
    <col min="11011" max="11018" width="13.5546875" customWidth="1"/>
    <col min="11019" max="11019" width="15.5546875" customWidth="1"/>
    <col min="11265" max="11265" width="9.33203125" customWidth="1"/>
    <col min="11266" max="11266" width="39.33203125" customWidth="1"/>
    <col min="11267" max="11274" width="13.5546875" customWidth="1"/>
    <col min="11275" max="11275" width="15.5546875" customWidth="1"/>
    <col min="11521" max="11521" width="9.33203125" customWidth="1"/>
    <col min="11522" max="11522" width="39.33203125" customWidth="1"/>
    <col min="11523" max="11530" width="13.5546875" customWidth="1"/>
    <col min="11531" max="11531" width="15.5546875" customWidth="1"/>
    <col min="11777" max="11777" width="9.33203125" customWidth="1"/>
    <col min="11778" max="11778" width="39.33203125" customWidth="1"/>
    <col min="11779" max="11786" width="13.5546875" customWidth="1"/>
    <col min="11787" max="11787" width="15.5546875" customWidth="1"/>
    <col min="12033" max="12033" width="9.33203125" customWidth="1"/>
    <col min="12034" max="12034" width="39.33203125" customWidth="1"/>
    <col min="12035" max="12042" width="13.5546875" customWidth="1"/>
    <col min="12043" max="12043" width="15.5546875" customWidth="1"/>
    <col min="12289" max="12289" width="9.33203125" customWidth="1"/>
    <col min="12290" max="12290" width="39.33203125" customWidth="1"/>
    <col min="12291" max="12298" width="13.5546875" customWidth="1"/>
    <col min="12299" max="12299" width="15.5546875" customWidth="1"/>
    <col min="12545" max="12545" width="9.33203125" customWidth="1"/>
    <col min="12546" max="12546" width="39.33203125" customWidth="1"/>
    <col min="12547" max="12554" width="13.5546875" customWidth="1"/>
    <col min="12555" max="12555" width="15.5546875" customWidth="1"/>
    <col min="12801" max="12801" width="9.33203125" customWidth="1"/>
    <col min="12802" max="12802" width="39.33203125" customWidth="1"/>
    <col min="12803" max="12810" width="13.5546875" customWidth="1"/>
    <col min="12811" max="12811" width="15.5546875" customWidth="1"/>
    <col min="13057" max="13057" width="9.33203125" customWidth="1"/>
    <col min="13058" max="13058" width="39.33203125" customWidth="1"/>
    <col min="13059" max="13066" width="13.5546875" customWidth="1"/>
    <col min="13067" max="13067" width="15.5546875" customWidth="1"/>
    <col min="13313" max="13313" width="9.33203125" customWidth="1"/>
    <col min="13314" max="13314" width="39.33203125" customWidth="1"/>
    <col min="13315" max="13322" width="13.5546875" customWidth="1"/>
    <col min="13323" max="13323" width="15.5546875" customWidth="1"/>
    <col min="13569" max="13569" width="9.33203125" customWidth="1"/>
    <col min="13570" max="13570" width="39.33203125" customWidth="1"/>
    <col min="13571" max="13578" width="13.5546875" customWidth="1"/>
    <col min="13579" max="13579" width="15.5546875" customWidth="1"/>
    <col min="13825" max="13825" width="9.33203125" customWidth="1"/>
    <col min="13826" max="13826" width="39.33203125" customWidth="1"/>
    <col min="13827" max="13834" width="13.5546875" customWidth="1"/>
    <col min="13835" max="13835" width="15.5546875" customWidth="1"/>
    <col min="14081" max="14081" width="9.33203125" customWidth="1"/>
    <col min="14082" max="14082" width="39.33203125" customWidth="1"/>
    <col min="14083" max="14090" width="13.5546875" customWidth="1"/>
    <col min="14091" max="14091" width="15.5546875" customWidth="1"/>
    <col min="14337" max="14337" width="9.33203125" customWidth="1"/>
    <col min="14338" max="14338" width="39.33203125" customWidth="1"/>
    <col min="14339" max="14346" width="13.5546875" customWidth="1"/>
    <col min="14347" max="14347" width="15.5546875" customWidth="1"/>
    <col min="14593" max="14593" width="9.33203125" customWidth="1"/>
    <col min="14594" max="14594" width="39.33203125" customWidth="1"/>
    <col min="14595" max="14602" width="13.5546875" customWidth="1"/>
    <col min="14603" max="14603" width="15.5546875" customWidth="1"/>
    <col min="14849" max="14849" width="9.33203125" customWidth="1"/>
    <col min="14850" max="14850" width="39.33203125" customWidth="1"/>
    <col min="14851" max="14858" width="13.5546875" customWidth="1"/>
    <col min="14859" max="14859" width="15.5546875" customWidth="1"/>
    <col min="15105" max="15105" width="9.33203125" customWidth="1"/>
    <col min="15106" max="15106" width="39.33203125" customWidth="1"/>
    <col min="15107" max="15114" width="13.5546875" customWidth="1"/>
    <col min="15115" max="15115" width="15.5546875" customWidth="1"/>
    <col min="15361" max="15361" width="9.33203125" customWidth="1"/>
    <col min="15362" max="15362" width="39.33203125" customWidth="1"/>
    <col min="15363" max="15370" width="13.5546875" customWidth="1"/>
    <col min="15371" max="15371" width="15.5546875" customWidth="1"/>
    <col min="15617" max="15617" width="9.33203125" customWidth="1"/>
    <col min="15618" max="15618" width="39.33203125" customWidth="1"/>
    <col min="15619" max="15626" width="13.5546875" customWidth="1"/>
    <col min="15627" max="15627" width="15.5546875" customWidth="1"/>
    <col min="15873" max="15873" width="9.33203125" customWidth="1"/>
    <col min="15874" max="15874" width="39.33203125" customWidth="1"/>
    <col min="15875" max="15882" width="13.5546875" customWidth="1"/>
    <col min="15883" max="15883" width="15.5546875" customWidth="1"/>
    <col min="16129" max="16129" width="9.33203125" customWidth="1"/>
    <col min="16130" max="16130" width="39.33203125" customWidth="1"/>
    <col min="16131" max="16138" width="13.5546875" customWidth="1"/>
    <col min="16139" max="16139" width="15.5546875" customWidth="1"/>
  </cols>
  <sheetData>
    <row r="1" spans="1:11" ht="36.799999999999997" customHeight="1" x14ac:dyDescent="0.3">
      <c r="A1" s="244" t="s">
        <v>128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27.55" customHeight="1" x14ac:dyDescent="0.3">
      <c r="A2" s="2"/>
      <c r="B2" s="2"/>
      <c r="C2" s="2"/>
      <c r="D2" s="2"/>
      <c r="E2" s="2"/>
      <c r="K2" s="237" t="s">
        <v>9</v>
      </c>
    </row>
    <row r="3" spans="1:11" ht="35.25" customHeight="1" x14ac:dyDescent="0.3">
      <c r="A3" s="253" t="s">
        <v>1</v>
      </c>
      <c r="B3" s="253" t="s">
        <v>2</v>
      </c>
      <c r="C3" s="253" t="s">
        <v>10</v>
      </c>
      <c r="D3" s="253"/>
      <c r="E3" s="253"/>
      <c r="F3" s="253" t="s">
        <v>11</v>
      </c>
      <c r="G3" s="253"/>
      <c r="H3" s="253"/>
      <c r="I3" s="253" t="s">
        <v>12</v>
      </c>
      <c r="J3" s="253"/>
      <c r="K3" s="253"/>
    </row>
    <row r="4" spans="1:11" ht="26.3" x14ac:dyDescent="0.3">
      <c r="A4" s="253"/>
      <c r="B4" s="253"/>
      <c r="C4" s="238" t="s">
        <v>3</v>
      </c>
      <c r="D4" s="239" t="s">
        <v>4</v>
      </c>
      <c r="E4" s="239" t="s">
        <v>5</v>
      </c>
      <c r="F4" s="238" t="s">
        <v>3</v>
      </c>
      <c r="G4" s="239" t="s">
        <v>4</v>
      </c>
      <c r="H4" s="239" t="s">
        <v>5</v>
      </c>
      <c r="I4" s="238" t="s">
        <v>3</v>
      </c>
      <c r="J4" s="239" t="s">
        <v>4</v>
      </c>
      <c r="K4" s="239" t="s">
        <v>5</v>
      </c>
    </row>
    <row r="5" spans="1:11" x14ac:dyDescent="0.3">
      <c r="A5" s="250" t="s">
        <v>97</v>
      </c>
      <c r="B5" s="251"/>
      <c r="C5" s="207">
        <v>298404307.90000004</v>
      </c>
      <c r="D5" s="207">
        <v>274494098.60000002</v>
      </c>
      <c r="E5" s="207">
        <v>23910209.300000001</v>
      </c>
      <c r="F5" s="207">
        <f>G5+H5</f>
        <v>306304307.90000004</v>
      </c>
      <c r="G5" s="207">
        <f>D5+J5</f>
        <v>282394098.60000002</v>
      </c>
      <c r="H5" s="207">
        <f>E5+K5</f>
        <v>23910209.300000001</v>
      </c>
      <c r="I5" s="123">
        <f>J5+K5</f>
        <v>7900000</v>
      </c>
      <c r="J5" s="123">
        <f t="shared" ref="J5:K7" si="0">J6</f>
        <v>7900000</v>
      </c>
      <c r="K5" s="136">
        <f t="shared" si="0"/>
        <v>0</v>
      </c>
    </row>
    <row r="6" spans="1:11" x14ac:dyDescent="0.3">
      <c r="A6" s="137">
        <v>400000</v>
      </c>
      <c r="B6" s="126" t="s">
        <v>98</v>
      </c>
      <c r="C6" s="95">
        <v>296656098.60000002</v>
      </c>
      <c r="D6" s="95">
        <v>273994098.60000002</v>
      </c>
      <c r="E6" s="95">
        <v>22662000</v>
      </c>
      <c r="F6" s="95">
        <f t="shared" ref="F6:F8" si="1">G6+H6</f>
        <v>304556098.60000002</v>
      </c>
      <c r="G6" s="123">
        <f t="shared" ref="G6:G8" si="2">D6+J6</f>
        <v>281894098.60000002</v>
      </c>
      <c r="H6" s="123">
        <f t="shared" ref="H6:H7" si="3">E6+K6</f>
        <v>22662000</v>
      </c>
      <c r="I6" s="95">
        <f>J6+K6</f>
        <v>7900000</v>
      </c>
      <c r="J6" s="95">
        <f>J7</f>
        <v>7900000</v>
      </c>
      <c r="K6" s="136">
        <f t="shared" si="0"/>
        <v>0</v>
      </c>
    </row>
    <row r="7" spans="1:11" x14ac:dyDescent="0.3">
      <c r="A7" s="138">
        <v>401000</v>
      </c>
      <c r="B7" s="127" t="s">
        <v>99</v>
      </c>
      <c r="C7" s="96">
        <v>642664063.60000002</v>
      </c>
      <c r="D7" s="96">
        <v>620002063.60000002</v>
      </c>
      <c r="E7" s="96">
        <v>22662000</v>
      </c>
      <c r="F7" s="96">
        <f t="shared" si="1"/>
        <v>650564063.60000002</v>
      </c>
      <c r="G7" s="123">
        <f t="shared" si="2"/>
        <v>627902063.60000002</v>
      </c>
      <c r="H7" s="123">
        <f t="shared" si="3"/>
        <v>22662000</v>
      </c>
      <c r="I7" s="96">
        <f>J7+K7</f>
        <v>7900000</v>
      </c>
      <c r="J7" s="95">
        <f>J8</f>
        <v>7900000</v>
      </c>
      <c r="K7" s="136">
        <f t="shared" si="0"/>
        <v>0</v>
      </c>
    </row>
    <row r="8" spans="1:11" s="61" customFormat="1" x14ac:dyDescent="0.3">
      <c r="A8" s="104">
        <v>401100</v>
      </c>
      <c r="B8" s="128" t="s">
        <v>100</v>
      </c>
      <c r="C8" s="97">
        <v>377600813.60000002</v>
      </c>
      <c r="D8" s="97">
        <v>377600813.60000002</v>
      </c>
      <c r="E8" s="97"/>
      <c r="F8" s="97">
        <f t="shared" si="1"/>
        <v>385500813.60000002</v>
      </c>
      <c r="G8" s="139">
        <f t="shared" si="2"/>
        <v>385500813.60000002</v>
      </c>
      <c r="H8" s="139">
        <f>E8+K8</f>
        <v>0</v>
      </c>
      <c r="I8" s="97">
        <f>J8+K8</f>
        <v>7900000</v>
      </c>
      <c r="J8" s="141">
        <f>'ПТ(Додаток№2)'!K5</f>
        <v>7900000</v>
      </c>
      <c r="K8" s="199">
        <v>0</v>
      </c>
    </row>
    <row r="9" spans="1:11" ht="15.65" x14ac:dyDescent="0.3">
      <c r="A9" s="252"/>
      <c r="B9" s="252"/>
      <c r="C9" s="59"/>
      <c r="D9" s="12"/>
      <c r="E9" s="12"/>
      <c r="F9" s="49"/>
      <c r="G9" s="49"/>
      <c r="H9" s="49"/>
    </row>
    <row r="10" spans="1:11" ht="15.65" x14ac:dyDescent="0.3">
      <c r="B10" s="11"/>
      <c r="C10" s="11"/>
      <c r="D10" s="11"/>
      <c r="E10" s="11"/>
      <c r="F10" s="49"/>
      <c r="G10" s="49"/>
      <c r="H10" s="49"/>
    </row>
    <row r="11" spans="1:11" ht="15.65" x14ac:dyDescent="0.3">
      <c r="B11" s="12"/>
      <c r="C11" s="13"/>
      <c r="D11" s="12"/>
      <c r="E11" s="12"/>
      <c r="F11" s="49"/>
      <c r="G11" s="49"/>
      <c r="H11" s="49"/>
    </row>
    <row r="12" spans="1:11" ht="15.65" x14ac:dyDescent="0.3">
      <c r="F12" s="49"/>
      <c r="G12" s="49"/>
      <c r="H12" s="49"/>
    </row>
    <row r="13" spans="1:11" ht="15.65" x14ac:dyDescent="0.3">
      <c r="F13" s="49"/>
      <c r="G13" s="49"/>
      <c r="H13" s="49"/>
      <c r="I13" s="203"/>
      <c r="J13" s="203"/>
    </row>
  </sheetData>
  <mergeCells count="8">
    <mergeCell ref="A9:B9"/>
    <mergeCell ref="A5:B5"/>
    <mergeCell ref="A1:K1"/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showZeros="0" showOutlineSymbols="0" view="pageBreakPreview" zoomScale="90" zoomScaleNormal="100" zoomScaleSheetLayoutView="90" workbookViewId="0">
      <selection activeCell="A5" sqref="A5"/>
    </sheetView>
  </sheetViews>
  <sheetFormatPr defaultColWidth="6.88671875" defaultRowHeight="13.15" x14ac:dyDescent="0.3"/>
  <cols>
    <col min="1" max="1" width="14.6640625" style="20" customWidth="1"/>
    <col min="2" max="2" width="14.33203125" style="20" customWidth="1"/>
    <col min="3" max="3" width="37.44140625" style="36" customWidth="1"/>
    <col min="4" max="4" width="15.5546875" style="20" customWidth="1"/>
    <col min="5" max="8" width="13.6640625" style="20" customWidth="1"/>
    <col min="9" max="9" width="14" style="20" customWidth="1"/>
    <col min="10" max="12" width="13.6640625" style="20" customWidth="1"/>
    <col min="13" max="13" width="15.33203125" style="20" customWidth="1"/>
    <col min="14" max="14" width="16" style="20" customWidth="1"/>
    <col min="15" max="15" width="16.33203125" style="20" customWidth="1"/>
    <col min="16" max="256" width="6.88671875" style="20"/>
    <col min="257" max="257" width="15.33203125" style="20" customWidth="1"/>
    <col min="258" max="258" width="12.6640625" style="20" customWidth="1"/>
    <col min="259" max="259" width="35.44140625" style="20" customWidth="1"/>
    <col min="260" max="260" width="17.33203125" style="20" customWidth="1"/>
    <col min="261" max="261" width="16.6640625" style="20" customWidth="1"/>
    <col min="262" max="262" width="15.6640625" style="20" customWidth="1"/>
    <col min="263" max="263" width="12.88671875" style="20" customWidth="1"/>
    <col min="264" max="264" width="15" style="20" customWidth="1"/>
    <col min="265" max="265" width="15.33203125" style="20" customWidth="1"/>
    <col min="266" max="266" width="15" style="20" customWidth="1"/>
    <col min="267" max="267" width="14.5546875" style="20" customWidth="1"/>
    <col min="268" max="268" width="14.6640625" style="20" customWidth="1"/>
    <col min="269" max="269" width="17" style="20" customWidth="1"/>
    <col min="270" max="270" width="18" style="20" customWidth="1"/>
    <col min="271" max="512" width="6.88671875" style="20"/>
    <col min="513" max="513" width="15.33203125" style="20" customWidth="1"/>
    <col min="514" max="514" width="12.6640625" style="20" customWidth="1"/>
    <col min="515" max="515" width="35.44140625" style="20" customWidth="1"/>
    <col min="516" max="516" width="17.33203125" style="20" customWidth="1"/>
    <col min="517" max="517" width="16.6640625" style="20" customWidth="1"/>
    <col min="518" max="518" width="15.6640625" style="20" customWidth="1"/>
    <col min="519" max="519" width="12.88671875" style="20" customWidth="1"/>
    <col min="520" max="520" width="15" style="20" customWidth="1"/>
    <col min="521" max="521" width="15.33203125" style="20" customWidth="1"/>
    <col min="522" max="522" width="15" style="20" customWidth="1"/>
    <col min="523" max="523" width="14.5546875" style="20" customWidth="1"/>
    <col min="524" max="524" width="14.6640625" style="20" customWidth="1"/>
    <col min="525" max="525" width="17" style="20" customWidth="1"/>
    <col min="526" max="526" width="18" style="20" customWidth="1"/>
    <col min="527" max="768" width="6.88671875" style="20"/>
    <col min="769" max="769" width="15.33203125" style="20" customWidth="1"/>
    <col min="770" max="770" width="12.6640625" style="20" customWidth="1"/>
    <col min="771" max="771" width="35.44140625" style="20" customWidth="1"/>
    <col min="772" max="772" width="17.33203125" style="20" customWidth="1"/>
    <col min="773" max="773" width="16.6640625" style="20" customWidth="1"/>
    <col min="774" max="774" width="15.6640625" style="20" customWidth="1"/>
    <col min="775" max="775" width="12.88671875" style="20" customWidth="1"/>
    <col min="776" max="776" width="15" style="20" customWidth="1"/>
    <col min="777" max="777" width="15.33203125" style="20" customWidth="1"/>
    <col min="778" max="778" width="15" style="20" customWidth="1"/>
    <col min="779" max="779" width="14.5546875" style="20" customWidth="1"/>
    <col min="780" max="780" width="14.6640625" style="20" customWidth="1"/>
    <col min="781" max="781" width="17" style="20" customWidth="1"/>
    <col min="782" max="782" width="18" style="20" customWidth="1"/>
    <col min="783" max="1024" width="6.88671875" style="20"/>
    <col min="1025" max="1025" width="15.33203125" style="20" customWidth="1"/>
    <col min="1026" max="1026" width="12.6640625" style="20" customWidth="1"/>
    <col min="1027" max="1027" width="35.44140625" style="20" customWidth="1"/>
    <col min="1028" max="1028" width="17.33203125" style="20" customWidth="1"/>
    <col min="1029" max="1029" width="16.6640625" style="20" customWidth="1"/>
    <col min="1030" max="1030" width="15.6640625" style="20" customWidth="1"/>
    <col min="1031" max="1031" width="12.88671875" style="20" customWidth="1"/>
    <col min="1032" max="1032" width="15" style="20" customWidth="1"/>
    <col min="1033" max="1033" width="15.33203125" style="20" customWidth="1"/>
    <col min="1034" max="1034" width="15" style="20" customWidth="1"/>
    <col min="1035" max="1035" width="14.5546875" style="20" customWidth="1"/>
    <col min="1036" max="1036" width="14.6640625" style="20" customWidth="1"/>
    <col min="1037" max="1037" width="17" style="20" customWidth="1"/>
    <col min="1038" max="1038" width="18" style="20" customWidth="1"/>
    <col min="1039" max="1280" width="6.88671875" style="20"/>
    <col min="1281" max="1281" width="15.33203125" style="20" customWidth="1"/>
    <col min="1282" max="1282" width="12.6640625" style="20" customWidth="1"/>
    <col min="1283" max="1283" width="35.44140625" style="20" customWidth="1"/>
    <col min="1284" max="1284" width="17.33203125" style="20" customWidth="1"/>
    <col min="1285" max="1285" width="16.6640625" style="20" customWidth="1"/>
    <col min="1286" max="1286" width="15.6640625" style="20" customWidth="1"/>
    <col min="1287" max="1287" width="12.88671875" style="20" customWidth="1"/>
    <col min="1288" max="1288" width="15" style="20" customWidth="1"/>
    <col min="1289" max="1289" width="15.33203125" style="20" customWidth="1"/>
    <col min="1290" max="1290" width="15" style="20" customWidth="1"/>
    <col min="1291" max="1291" width="14.5546875" style="20" customWidth="1"/>
    <col min="1292" max="1292" width="14.6640625" style="20" customWidth="1"/>
    <col min="1293" max="1293" width="17" style="20" customWidth="1"/>
    <col min="1294" max="1294" width="18" style="20" customWidth="1"/>
    <col min="1295" max="1536" width="6.88671875" style="20"/>
    <col min="1537" max="1537" width="15.33203125" style="20" customWidth="1"/>
    <col min="1538" max="1538" width="12.6640625" style="20" customWidth="1"/>
    <col min="1539" max="1539" width="35.44140625" style="20" customWidth="1"/>
    <col min="1540" max="1540" width="17.33203125" style="20" customWidth="1"/>
    <col min="1541" max="1541" width="16.6640625" style="20" customWidth="1"/>
    <col min="1542" max="1542" width="15.6640625" style="20" customWidth="1"/>
    <col min="1543" max="1543" width="12.88671875" style="20" customWidth="1"/>
    <col min="1544" max="1544" width="15" style="20" customWidth="1"/>
    <col min="1545" max="1545" width="15.33203125" style="20" customWidth="1"/>
    <col min="1546" max="1546" width="15" style="20" customWidth="1"/>
    <col min="1547" max="1547" width="14.5546875" style="20" customWidth="1"/>
    <col min="1548" max="1548" width="14.6640625" style="20" customWidth="1"/>
    <col min="1549" max="1549" width="17" style="20" customWidth="1"/>
    <col min="1550" max="1550" width="18" style="20" customWidth="1"/>
    <col min="1551" max="1792" width="6.88671875" style="20"/>
    <col min="1793" max="1793" width="15.33203125" style="20" customWidth="1"/>
    <col min="1794" max="1794" width="12.6640625" style="20" customWidth="1"/>
    <col min="1795" max="1795" width="35.44140625" style="20" customWidth="1"/>
    <col min="1796" max="1796" width="17.33203125" style="20" customWidth="1"/>
    <col min="1797" max="1797" width="16.6640625" style="20" customWidth="1"/>
    <col min="1798" max="1798" width="15.6640625" style="20" customWidth="1"/>
    <col min="1799" max="1799" width="12.88671875" style="20" customWidth="1"/>
    <col min="1800" max="1800" width="15" style="20" customWidth="1"/>
    <col min="1801" max="1801" width="15.33203125" style="20" customWidth="1"/>
    <col min="1802" max="1802" width="15" style="20" customWidth="1"/>
    <col min="1803" max="1803" width="14.5546875" style="20" customWidth="1"/>
    <col min="1804" max="1804" width="14.6640625" style="20" customWidth="1"/>
    <col min="1805" max="1805" width="17" style="20" customWidth="1"/>
    <col min="1806" max="1806" width="18" style="20" customWidth="1"/>
    <col min="1807" max="2048" width="6.88671875" style="20"/>
    <col min="2049" max="2049" width="15.33203125" style="20" customWidth="1"/>
    <col min="2050" max="2050" width="12.6640625" style="20" customWidth="1"/>
    <col min="2051" max="2051" width="35.44140625" style="20" customWidth="1"/>
    <col min="2052" max="2052" width="17.33203125" style="20" customWidth="1"/>
    <col min="2053" max="2053" width="16.6640625" style="20" customWidth="1"/>
    <col min="2054" max="2054" width="15.6640625" style="20" customWidth="1"/>
    <col min="2055" max="2055" width="12.88671875" style="20" customWidth="1"/>
    <col min="2056" max="2056" width="15" style="20" customWidth="1"/>
    <col min="2057" max="2057" width="15.33203125" style="20" customWidth="1"/>
    <col min="2058" max="2058" width="15" style="20" customWidth="1"/>
    <col min="2059" max="2059" width="14.5546875" style="20" customWidth="1"/>
    <col min="2060" max="2060" width="14.6640625" style="20" customWidth="1"/>
    <col min="2061" max="2061" width="17" style="20" customWidth="1"/>
    <col min="2062" max="2062" width="18" style="20" customWidth="1"/>
    <col min="2063" max="2304" width="6.88671875" style="20"/>
    <col min="2305" max="2305" width="15.33203125" style="20" customWidth="1"/>
    <col min="2306" max="2306" width="12.6640625" style="20" customWidth="1"/>
    <col min="2307" max="2307" width="35.44140625" style="20" customWidth="1"/>
    <col min="2308" max="2308" width="17.33203125" style="20" customWidth="1"/>
    <col min="2309" max="2309" width="16.6640625" style="20" customWidth="1"/>
    <col min="2310" max="2310" width="15.6640625" style="20" customWidth="1"/>
    <col min="2311" max="2311" width="12.88671875" style="20" customWidth="1"/>
    <col min="2312" max="2312" width="15" style="20" customWidth="1"/>
    <col min="2313" max="2313" width="15.33203125" style="20" customWidth="1"/>
    <col min="2314" max="2314" width="15" style="20" customWidth="1"/>
    <col min="2315" max="2315" width="14.5546875" style="20" customWidth="1"/>
    <col min="2316" max="2316" width="14.6640625" style="20" customWidth="1"/>
    <col min="2317" max="2317" width="17" style="20" customWidth="1"/>
    <col min="2318" max="2318" width="18" style="20" customWidth="1"/>
    <col min="2319" max="2560" width="6.88671875" style="20"/>
    <col min="2561" max="2561" width="15.33203125" style="20" customWidth="1"/>
    <col min="2562" max="2562" width="12.6640625" style="20" customWidth="1"/>
    <col min="2563" max="2563" width="35.44140625" style="20" customWidth="1"/>
    <col min="2564" max="2564" width="17.33203125" style="20" customWidth="1"/>
    <col min="2565" max="2565" width="16.6640625" style="20" customWidth="1"/>
    <col min="2566" max="2566" width="15.6640625" style="20" customWidth="1"/>
    <col min="2567" max="2567" width="12.88671875" style="20" customWidth="1"/>
    <col min="2568" max="2568" width="15" style="20" customWidth="1"/>
    <col min="2569" max="2569" width="15.33203125" style="20" customWidth="1"/>
    <col min="2570" max="2570" width="15" style="20" customWidth="1"/>
    <col min="2571" max="2571" width="14.5546875" style="20" customWidth="1"/>
    <col min="2572" max="2572" width="14.6640625" style="20" customWidth="1"/>
    <col min="2573" max="2573" width="17" style="20" customWidth="1"/>
    <col min="2574" max="2574" width="18" style="20" customWidth="1"/>
    <col min="2575" max="2816" width="6.88671875" style="20"/>
    <col min="2817" max="2817" width="15.33203125" style="20" customWidth="1"/>
    <col min="2818" max="2818" width="12.6640625" style="20" customWidth="1"/>
    <col min="2819" max="2819" width="35.44140625" style="20" customWidth="1"/>
    <col min="2820" max="2820" width="17.33203125" style="20" customWidth="1"/>
    <col min="2821" max="2821" width="16.6640625" style="20" customWidth="1"/>
    <col min="2822" max="2822" width="15.6640625" style="20" customWidth="1"/>
    <col min="2823" max="2823" width="12.88671875" style="20" customWidth="1"/>
    <col min="2824" max="2824" width="15" style="20" customWidth="1"/>
    <col min="2825" max="2825" width="15.33203125" style="20" customWidth="1"/>
    <col min="2826" max="2826" width="15" style="20" customWidth="1"/>
    <col min="2827" max="2827" width="14.5546875" style="20" customWidth="1"/>
    <col min="2828" max="2828" width="14.6640625" style="20" customWidth="1"/>
    <col min="2829" max="2829" width="17" style="20" customWidth="1"/>
    <col min="2830" max="2830" width="18" style="20" customWidth="1"/>
    <col min="2831" max="3072" width="6.88671875" style="20"/>
    <col min="3073" max="3073" width="15.33203125" style="20" customWidth="1"/>
    <col min="3074" max="3074" width="12.6640625" style="20" customWidth="1"/>
    <col min="3075" max="3075" width="35.44140625" style="20" customWidth="1"/>
    <col min="3076" max="3076" width="17.33203125" style="20" customWidth="1"/>
    <col min="3077" max="3077" width="16.6640625" style="20" customWidth="1"/>
    <col min="3078" max="3078" width="15.6640625" style="20" customWidth="1"/>
    <col min="3079" max="3079" width="12.88671875" style="20" customWidth="1"/>
    <col min="3080" max="3080" width="15" style="20" customWidth="1"/>
    <col min="3081" max="3081" width="15.33203125" style="20" customWidth="1"/>
    <col min="3082" max="3082" width="15" style="20" customWidth="1"/>
    <col min="3083" max="3083" width="14.5546875" style="20" customWidth="1"/>
    <col min="3084" max="3084" width="14.6640625" style="20" customWidth="1"/>
    <col min="3085" max="3085" width="17" style="20" customWidth="1"/>
    <col min="3086" max="3086" width="18" style="20" customWidth="1"/>
    <col min="3087" max="3328" width="6.88671875" style="20"/>
    <col min="3329" max="3329" width="15.33203125" style="20" customWidth="1"/>
    <col min="3330" max="3330" width="12.6640625" style="20" customWidth="1"/>
    <col min="3331" max="3331" width="35.44140625" style="20" customWidth="1"/>
    <col min="3332" max="3332" width="17.33203125" style="20" customWidth="1"/>
    <col min="3333" max="3333" width="16.6640625" style="20" customWidth="1"/>
    <col min="3334" max="3334" width="15.6640625" style="20" customWidth="1"/>
    <col min="3335" max="3335" width="12.88671875" style="20" customWidth="1"/>
    <col min="3336" max="3336" width="15" style="20" customWidth="1"/>
    <col min="3337" max="3337" width="15.33203125" style="20" customWidth="1"/>
    <col min="3338" max="3338" width="15" style="20" customWidth="1"/>
    <col min="3339" max="3339" width="14.5546875" style="20" customWidth="1"/>
    <col min="3340" max="3340" width="14.6640625" style="20" customWidth="1"/>
    <col min="3341" max="3341" width="17" style="20" customWidth="1"/>
    <col min="3342" max="3342" width="18" style="20" customWidth="1"/>
    <col min="3343" max="3584" width="6.88671875" style="20"/>
    <col min="3585" max="3585" width="15.33203125" style="20" customWidth="1"/>
    <col min="3586" max="3586" width="12.6640625" style="20" customWidth="1"/>
    <col min="3587" max="3587" width="35.44140625" style="20" customWidth="1"/>
    <col min="3588" max="3588" width="17.33203125" style="20" customWidth="1"/>
    <col min="3589" max="3589" width="16.6640625" style="20" customWidth="1"/>
    <col min="3590" max="3590" width="15.6640625" style="20" customWidth="1"/>
    <col min="3591" max="3591" width="12.88671875" style="20" customWidth="1"/>
    <col min="3592" max="3592" width="15" style="20" customWidth="1"/>
    <col min="3593" max="3593" width="15.33203125" style="20" customWidth="1"/>
    <col min="3594" max="3594" width="15" style="20" customWidth="1"/>
    <col min="3595" max="3595" width="14.5546875" style="20" customWidth="1"/>
    <col min="3596" max="3596" width="14.6640625" style="20" customWidth="1"/>
    <col min="3597" max="3597" width="17" style="20" customWidth="1"/>
    <col min="3598" max="3598" width="18" style="20" customWidth="1"/>
    <col min="3599" max="3840" width="6.88671875" style="20"/>
    <col min="3841" max="3841" width="15.33203125" style="20" customWidth="1"/>
    <col min="3842" max="3842" width="12.6640625" style="20" customWidth="1"/>
    <col min="3843" max="3843" width="35.44140625" style="20" customWidth="1"/>
    <col min="3844" max="3844" width="17.33203125" style="20" customWidth="1"/>
    <col min="3845" max="3845" width="16.6640625" style="20" customWidth="1"/>
    <col min="3846" max="3846" width="15.6640625" style="20" customWidth="1"/>
    <col min="3847" max="3847" width="12.88671875" style="20" customWidth="1"/>
    <col min="3848" max="3848" width="15" style="20" customWidth="1"/>
    <col min="3849" max="3849" width="15.33203125" style="20" customWidth="1"/>
    <col min="3850" max="3850" width="15" style="20" customWidth="1"/>
    <col min="3851" max="3851" width="14.5546875" style="20" customWidth="1"/>
    <col min="3852" max="3852" width="14.6640625" style="20" customWidth="1"/>
    <col min="3853" max="3853" width="17" style="20" customWidth="1"/>
    <col min="3854" max="3854" width="18" style="20" customWidth="1"/>
    <col min="3855" max="4096" width="6.88671875" style="20"/>
    <col min="4097" max="4097" width="15.33203125" style="20" customWidth="1"/>
    <col min="4098" max="4098" width="12.6640625" style="20" customWidth="1"/>
    <col min="4099" max="4099" width="35.44140625" style="20" customWidth="1"/>
    <col min="4100" max="4100" width="17.33203125" style="20" customWidth="1"/>
    <col min="4101" max="4101" width="16.6640625" style="20" customWidth="1"/>
    <col min="4102" max="4102" width="15.6640625" style="20" customWidth="1"/>
    <col min="4103" max="4103" width="12.88671875" style="20" customWidth="1"/>
    <col min="4104" max="4104" width="15" style="20" customWidth="1"/>
    <col min="4105" max="4105" width="15.33203125" style="20" customWidth="1"/>
    <col min="4106" max="4106" width="15" style="20" customWidth="1"/>
    <col min="4107" max="4107" width="14.5546875" style="20" customWidth="1"/>
    <col min="4108" max="4108" width="14.6640625" style="20" customWidth="1"/>
    <col min="4109" max="4109" width="17" style="20" customWidth="1"/>
    <col min="4110" max="4110" width="18" style="20" customWidth="1"/>
    <col min="4111" max="4352" width="6.88671875" style="20"/>
    <col min="4353" max="4353" width="15.33203125" style="20" customWidth="1"/>
    <col min="4354" max="4354" width="12.6640625" style="20" customWidth="1"/>
    <col min="4355" max="4355" width="35.44140625" style="20" customWidth="1"/>
    <col min="4356" max="4356" width="17.33203125" style="20" customWidth="1"/>
    <col min="4357" max="4357" width="16.6640625" style="20" customWidth="1"/>
    <col min="4358" max="4358" width="15.6640625" style="20" customWidth="1"/>
    <col min="4359" max="4359" width="12.88671875" style="20" customWidth="1"/>
    <col min="4360" max="4360" width="15" style="20" customWidth="1"/>
    <col min="4361" max="4361" width="15.33203125" style="20" customWidth="1"/>
    <col min="4362" max="4362" width="15" style="20" customWidth="1"/>
    <col min="4363" max="4363" width="14.5546875" style="20" customWidth="1"/>
    <col min="4364" max="4364" width="14.6640625" style="20" customWidth="1"/>
    <col min="4365" max="4365" width="17" style="20" customWidth="1"/>
    <col min="4366" max="4366" width="18" style="20" customWidth="1"/>
    <col min="4367" max="4608" width="6.88671875" style="20"/>
    <col min="4609" max="4609" width="15.33203125" style="20" customWidth="1"/>
    <col min="4610" max="4610" width="12.6640625" style="20" customWidth="1"/>
    <col min="4611" max="4611" width="35.44140625" style="20" customWidth="1"/>
    <col min="4612" max="4612" width="17.33203125" style="20" customWidth="1"/>
    <col min="4613" max="4613" width="16.6640625" style="20" customWidth="1"/>
    <col min="4614" max="4614" width="15.6640625" style="20" customWidth="1"/>
    <col min="4615" max="4615" width="12.88671875" style="20" customWidth="1"/>
    <col min="4616" max="4616" width="15" style="20" customWidth="1"/>
    <col min="4617" max="4617" width="15.33203125" style="20" customWidth="1"/>
    <col min="4618" max="4618" width="15" style="20" customWidth="1"/>
    <col min="4619" max="4619" width="14.5546875" style="20" customWidth="1"/>
    <col min="4620" max="4620" width="14.6640625" style="20" customWidth="1"/>
    <col min="4621" max="4621" width="17" style="20" customWidth="1"/>
    <col min="4622" max="4622" width="18" style="20" customWidth="1"/>
    <col min="4623" max="4864" width="6.88671875" style="20"/>
    <col min="4865" max="4865" width="15.33203125" style="20" customWidth="1"/>
    <col min="4866" max="4866" width="12.6640625" style="20" customWidth="1"/>
    <col min="4867" max="4867" width="35.44140625" style="20" customWidth="1"/>
    <col min="4868" max="4868" width="17.33203125" style="20" customWidth="1"/>
    <col min="4869" max="4869" width="16.6640625" style="20" customWidth="1"/>
    <col min="4870" max="4870" width="15.6640625" style="20" customWidth="1"/>
    <col min="4871" max="4871" width="12.88671875" style="20" customWidth="1"/>
    <col min="4872" max="4872" width="15" style="20" customWidth="1"/>
    <col min="4873" max="4873" width="15.33203125" style="20" customWidth="1"/>
    <col min="4874" max="4874" width="15" style="20" customWidth="1"/>
    <col min="4875" max="4875" width="14.5546875" style="20" customWidth="1"/>
    <col min="4876" max="4876" width="14.6640625" style="20" customWidth="1"/>
    <col min="4877" max="4877" width="17" style="20" customWidth="1"/>
    <col min="4878" max="4878" width="18" style="20" customWidth="1"/>
    <col min="4879" max="5120" width="6.88671875" style="20"/>
    <col min="5121" max="5121" width="15.33203125" style="20" customWidth="1"/>
    <col min="5122" max="5122" width="12.6640625" style="20" customWidth="1"/>
    <col min="5123" max="5123" width="35.44140625" style="20" customWidth="1"/>
    <col min="5124" max="5124" width="17.33203125" style="20" customWidth="1"/>
    <col min="5125" max="5125" width="16.6640625" style="20" customWidth="1"/>
    <col min="5126" max="5126" width="15.6640625" style="20" customWidth="1"/>
    <col min="5127" max="5127" width="12.88671875" style="20" customWidth="1"/>
    <col min="5128" max="5128" width="15" style="20" customWidth="1"/>
    <col min="5129" max="5129" width="15.33203125" style="20" customWidth="1"/>
    <col min="5130" max="5130" width="15" style="20" customWidth="1"/>
    <col min="5131" max="5131" width="14.5546875" style="20" customWidth="1"/>
    <col min="5132" max="5132" width="14.6640625" style="20" customWidth="1"/>
    <col min="5133" max="5133" width="17" style="20" customWidth="1"/>
    <col min="5134" max="5134" width="18" style="20" customWidth="1"/>
    <col min="5135" max="5376" width="6.88671875" style="20"/>
    <col min="5377" max="5377" width="15.33203125" style="20" customWidth="1"/>
    <col min="5378" max="5378" width="12.6640625" style="20" customWidth="1"/>
    <col min="5379" max="5379" width="35.44140625" style="20" customWidth="1"/>
    <col min="5380" max="5380" width="17.33203125" style="20" customWidth="1"/>
    <col min="5381" max="5381" width="16.6640625" style="20" customWidth="1"/>
    <col min="5382" max="5382" width="15.6640625" style="20" customWidth="1"/>
    <col min="5383" max="5383" width="12.88671875" style="20" customWidth="1"/>
    <col min="5384" max="5384" width="15" style="20" customWidth="1"/>
    <col min="5385" max="5385" width="15.33203125" style="20" customWidth="1"/>
    <col min="5386" max="5386" width="15" style="20" customWidth="1"/>
    <col min="5387" max="5387" width="14.5546875" style="20" customWidth="1"/>
    <col min="5388" max="5388" width="14.6640625" style="20" customWidth="1"/>
    <col min="5389" max="5389" width="17" style="20" customWidth="1"/>
    <col min="5390" max="5390" width="18" style="20" customWidth="1"/>
    <col min="5391" max="5632" width="6.88671875" style="20"/>
    <col min="5633" max="5633" width="15.33203125" style="20" customWidth="1"/>
    <col min="5634" max="5634" width="12.6640625" style="20" customWidth="1"/>
    <col min="5635" max="5635" width="35.44140625" style="20" customWidth="1"/>
    <col min="5636" max="5636" width="17.33203125" style="20" customWidth="1"/>
    <col min="5637" max="5637" width="16.6640625" style="20" customWidth="1"/>
    <col min="5638" max="5638" width="15.6640625" style="20" customWidth="1"/>
    <col min="5639" max="5639" width="12.88671875" style="20" customWidth="1"/>
    <col min="5640" max="5640" width="15" style="20" customWidth="1"/>
    <col min="5641" max="5641" width="15.33203125" style="20" customWidth="1"/>
    <col min="5642" max="5642" width="15" style="20" customWidth="1"/>
    <col min="5643" max="5643" width="14.5546875" style="20" customWidth="1"/>
    <col min="5644" max="5644" width="14.6640625" style="20" customWidth="1"/>
    <col min="5645" max="5645" width="17" style="20" customWidth="1"/>
    <col min="5646" max="5646" width="18" style="20" customWidth="1"/>
    <col min="5647" max="5888" width="6.88671875" style="20"/>
    <col min="5889" max="5889" width="15.33203125" style="20" customWidth="1"/>
    <col min="5890" max="5890" width="12.6640625" style="20" customWidth="1"/>
    <col min="5891" max="5891" width="35.44140625" style="20" customWidth="1"/>
    <col min="5892" max="5892" width="17.33203125" style="20" customWidth="1"/>
    <col min="5893" max="5893" width="16.6640625" style="20" customWidth="1"/>
    <col min="5894" max="5894" width="15.6640625" style="20" customWidth="1"/>
    <col min="5895" max="5895" width="12.88671875" style="20" customWidth="1"/>
    <col min="5896" max="5896" width="15" style="20" customWidth="1"/>
    <col min="5897" max="5897" width="15.33203125" style="20" customWidth="1"/>
    <col min="5898" max="5898" width="15" style="20" customWidth="1"/>
    <col min="5899" max="5899" width="14.5546875" style="20" customWidth="1"/>
    <col min="5900" max="5900" width="14.6640625" style="20" customWidth="1"/>
    <col min="5901" max="5901" width="17" style="20" customWidth="1"/>
    <col min="5902" max="5902" width="18" style="20" customWidth="1"/>
    <col min="5903" max="6144" width="6.88671875" style="20"/>
    <col min="6145" max="6145" width="15.33203125" style="20" customWidth="1"/>
    <col min="6146" max="6146" width="12.6640625" style="20" customWidth="1"/>
    <col min="6147" max="6147" width="35.44140625" style="20" customWidth="1"/>
    <col min="6148" max="6148" width="17.33203125" style="20" customWidth="1"/>
    <col min="6149" max="6149" width="16.6640625" style="20" customWidth="1"/>
    <col min="6150" max="6150" width="15.6640625" style="20" customWidth="1"/>
    <col min="6151" max="6151" width="12.88671875" style="20" customWidth="1"/>
    <col min="6152" max="6152" width="15" style="20" customWidth="1"/>
    <col min="6153" max="6153" width="15.33203125" style="20" customWidth="1"/>
    <col min="6154" max="6154" width="15" style="20" customWidth="1"/>
    <col min="6155" max="6155" width="14.5546875" style="20" customWidth="1"/>
    <col min="6156" max="6156" width="14.6640625" style="20" customWidth="1"/>
    <col min="6157" max="6157" width="17" style="20" customWidth="1"/>
    <col min="6158" max="6158" width="18" style="20" customWidth="1"/>
    <col min="6159" max="6400" width="6.88671875" style="20"/>
    <col min="6401" max="6401" width="15.33203125" style="20" customWidth="1"/>
    <col min="6402" max="6402" width="12.6640625" style="20" customWidth="1"/>
    <col min="6403" max="6403" width="35.44140625" style="20" customWidth="1"/>
    <col min="6404" max="6404" width="17.33203125" style="20" customWidth="1"/>
    <col min="6405" max="6405" width="16.6640625" style="20" customWidth="1"/>
    <col min="6406" max="6406" width="15.6640625" style="20" customWidth="1"/>
    <col min="6407" max="6407" width="12.88671875" style="20" customWidth="1"/>
    <col min="6408" max="6408" width="15" style="20" customWidth="1"/>
    <col min="6409" max="6409" width="15.33203125" style="20" customWidth="1"/>
    <col min="6410" max="6410" width="15" style="20" customWidth="1"/>
    <col min="6411" max="6411" width="14.5546875" style="20" customWidth="1"/>
    <col min="6412" max="6412" width="14.6640625" style="20" customWidth="1"/>
    <col min="6413" max="6413" width="17" style="20" customWidth="1"/>
    <col min="6414" max="6414" width="18" style="20" customWidth="1"/>
    <col min="6415" max="6656" width="6.88671875" style="20"/>
    <col min="6657" max="6657" width="15.33203125" style="20" customWidth="1"/>
    <col min="6658" max="6658" width="12.6640625" style="20" customWidth="1"/>
    <col min="6659" max="6659" width="35.44140625" style="20" customWidth="1"/>
    <col min="6660" max="6660" width="17.33203125" style="20" customWidth="1"/>
    <col min="6661" max="6661" width="16.6640625" style="20" customWidth="1"/>
    <col min="6662" max="6662" width="15.6640625" style="20" customWidth="1"/>
    <col min="6663" max="6663" width="12.88671875" style="20" customWidth="1"/>
    <col min="6664" max="6664" width="15" style="20" customWidth="1"/>
    <col min="6665" max="6665" width="15.33203125" style="20" customWidth="1"/>
    <col min="6666" max="6666" width="15" style="20" customWidth="1"/>
    <col min="6667" max="6667" width="14.5546875" style="20" customWidth="1"/>
    <col min="6668" max="6668" width="14.6640625" style="20" customWidth="1"/>
    <col min="6669" max="6669" width="17" style="20" customWidth="1"/>
    <col min="6670" max="6670" width="18" style="20" customWidth="1"/>
    <col min="6671" max="6912" width="6.88671875" style="20"/>
    <col min="6913" max="6913" width="15.33203125" style="20" customWidth="1"/>
    <col min="6914" max="6914" width="12.6640625" style="20" customWidth="1"/>
    <col min="6915" max="6915" width="35.44140625" style="20" customWidth="1"/>
    <col min="6916" max="6916" width="17.33203125" style="20" customWidth="1"/>
    <col min="6917" max="6917" width="16.6640625" style="20" customWidth="1"/>
    <col min="6918" max="6918" width="15.6640625" style="20" customWidth="1"/>
    <col min="6919" max="6919" width="12.88671875" style="20" customWidth="1"/>
    <col min="6920" max="6920" width="15" style="20" customWidth="1"/>
    <col min="6921" max="6921" width="15.33203125" style="20" customWidth="1"/>
    <col min="6922" max="6922" width="15" style="20" customWidth="1"/>
    <col min="6923" max="6923" width="14.5546875" style="20" customWidth="1"/>
    <col min="6924" max="6924" width="14.6640625" style="20" customWidth="1"/>
    <col min="6925" max="6925" width="17" style="20" customWidth="1"/>
    <col min="6926" max="6926" width="18" style="20" customWidth="1"/>
    <col min="6927" max="7168" width="6.88671875" style="20"/>
    <col min="7169" max="7169" width="15.33203125" style="20" customWidth="1"/>
    <col min="7170" max="7170" width="12.6640625" style="20" customWidth="1"/>
    <col min="7171" max="7171" width="35.44140625" style="20" customWidth="1"/>
    <col min="7172" max="7172" width="17.33203125" style="20" customWidth="1"/>
    <col min="7173" max="7173" width="16.6640625" style="20" customWidth="1"/>
    <col min="7174" max="7174" width="15.6640625" style="20" customWidth="1"/>
    <col min="7175" max="7175" width="12.88671875" style="20" customWidth="1"/>
    <col min="7176" max="7176" width="15" style="20" customWidth="1"/>
    <col min="7177" max="7177" width="15.33203125" style="20" customWidth="1"/>
    <col min="7178" max="7178" width="15" style="20" customWidth="1"/>
    <col min="7179" max="7179" width="14.5546875" style="20" customWidth="1"/>
    <col min="7180" max="7180" width="14.6640625" style="20" customWidth="1"/>
    <col min="7181" max="7181" width="17" style="20" customWidth="1"/>
    <col min="7182" max="7182" width="18" style="20" customWidth="1"/>
    <col min="7183" max="7424" width="6.88671875" style="20"/>
    <col min="7425" max="7425" width="15.33203125" style="20" customWidth="1"/>
    <col min="7426" max="7426" width="12.6640625" style="20" customWidth="1"/>
    <col min="7427" max="7427" width="35.44140625" style="20" customWidth="1"/>
    <col min="7428" max="7428" width="17.33203125" style="20" customWidth="1"/>
    <col min="7429" max="7429" width="16.6640625" style="20" customWidth="1"/>
    <col min="7430" max="7430" width="15.6640625" style="20" customWidth="1"/>
    <col min="7431" max="7431" width="12.88671875" style="20" customWidth="1"/>
    <col min="7432" max="7432" width="15" style="20" customWidth="1"/>
    <col min="7433" max="7433" width="15.33203125" style="20" customWidth="1"/>
    <col min="7434" max="7434" width="15" style="20" customWidth="1"/>
    <col min="7435" max="7435" width="14.5546875" style="20" customWidth="1"/>
    <col min="7436" max="7436" width="14.6640625" style="20" customWidth="1"/>
    <col min="7437" max="7437" width="17" style="20" customWidth="1"/>
    <col min="7438" max="7438" width="18" style="20" customWidth="1"/>
    <col min="7439" max="7680" width="6.88671875" style="20"/>
    <col min="7681" max="7681" width="15.33203125" style="20" customWidth="1"/>
    <col min="7682" max="7682" width="12.6640625" style="20" customWidth="1"/>
    <col min="7683" max="7683" width="35.44140625" style="20" customWidth="1"/>
    <col min="7684" max="7684" width="17.33203125" style="20" customWidth="1"/>
    <col min="7685" max="7685" width="16.6640625" style="20" customWidth="1"/>
    <col min="7686" max="7686" width="15.6640625" style="20" customWidth="1"/>
    <col min="7687" max="7687" width="12.88671875" style="20" customWidth="1"/>
    <col min="7688" max="7688" width="15" style="20" customWidth="1"/>
    <col min="7689" max="7689" width="15.33203125" style="20" customWidth="1"/>
    <col min="7690" max="7690" width="15" style="20" customWidth="1"/>
    <col min="7691" max="7691" width="14.5546875" style="20" customWidth="1"/>
    <col min="7692" max="7692" width="14.6640625" style="20" customWidth="1"/>
    <col min="7693" max="7693" width="17" style="20" customWidth="1"/>
    <col min="7694" max="7694" width="18" style="20" customWidth="1"/>
    <col min="7695" max="7936" width="6.88671875" style="20"/>
    <col min="7937" max="7937" width="15.33203125" style="20" customWidth="1"/>
    <col min="7938" max="7938" width="12.6640625" style="20" customWidth="1"/>
    <col min="7939" max="7939" width="35.44140625" style="20" customWidth="1"/>
    <col min="7940" max="7940" width="17.33203125" style="20" customWidth="1"/>
    <col min="7941" max="7941" width="16.6640625" style="20" customWidth="1"/>
    <col min="7942" max="7942" width="15.6640625" style="20" customWidth="1"/>
    <col min="7943" max="7943" width="12.88671875" style="20" customWidth="1"/>
    <col min="7944" max="7944" width="15" style="20" customWidth="1"/>
    <col min="7945" max="7945" width="15.33203125" style="20" customWidth="1"/>
    <col min="7946" max="7946" width="15" style="20" customWidth="1"/>
    <col min="7947" max="7947" width="14.5546875" style="20" customWidth="1"/>
    <col min="7948" max="7948" width="14.6640625" style="20" customWidth="1"/>
    <col min="7949" max="7949" width="17" style="20" customWidth="1"/>
    <col min="7950" max="7950" width="18" style="20" customWidth="1"/>
    <col min="7951" max="8192" width="6.88671875" style="20"/>
    <col min="8193" max="8193" width="15.33203125" style="20" customWidth="1"/>
    <col min="8194" max="8194" width="12.6640625" style="20" customWidth="1"/>
    <col min="8195" max="8195" width="35.44140625" style="20" customWidth="1"/>
    <col min="8196" max="8196" width="17.33203125" style="20" customWidth="1"/>
    <col min="8197" max="8197" width="16.6640625" style="20" customWidth="1"/>
    <col min="8198" max="8198" width="15.6640625" style="20" customWidth="1"/>
    <col min="8199" max="8199" width="12.88671875" style="20" customWidth="1"/>
    <col min="8200" max="8200" width="15" style="20" customWidth="1"/>
    <col min="8201" max="8201" width="15.33203125" style="20" customWidth="1"/>
    <col min="8202" max="8202" width="15" style="20" customWidth="1"/>
    <col min="8203" max="8203" width="14.5546875" style="20" customWidth="1"/>
    <col min="8204" max="8204" width="14.6640625" style="20" customWidth="1"/>
    <col min="8205" max="8205" width="17" style="20" customWidth="1"/>
    <col min="8206" max="8206" width="18" style="20" customWidth="1"/>
    <col min="8207" max="8448" width="6.88671875" style="20"/>
    <col min="8449" max="8449" width="15.33203125" style="20" customWidth="1"/>
    <col min="8450" max="8450" width="12.6640625" style="20" customWidth="1"/>
    <col min="8451" max="8451" width="35.44140625" style="20" customWidth="1"/>
    <col min="8452" max="8452" width="17.33203125" style="20" customWidth="1"/>
    <col min="8453" max="8453" width="16.6640625" style="20" customWidth="1"/>
    <col min="8454" max="8454" width="15.6640625" style="20" customWidth="1"/>
    <col min="8455" max="8455" width="12.88671875" style="20" customWidth="1"/>
    <col min="8456" max="8456" width="15" style="20" customWidth="1"/>
    <col min="8457" max="8457" width="15.33203125" style="20" customWidth="1"/>
    <col min="8458" max="8458" width="15" style="20" customWidth="1"/>
    <col min="8459" max="8459" width="14.5546875" style="20" customWidth="1"/>
    <col min="8460" max="8460" width="14.6640625" style="20" customWidth="1"/>
    <col min="8461" max="8461" width="17" style="20" customWidth="1"/>
    <col min="8462" max="8462" width="18" style="20" customWidth="1"/>
    <col min="8463" max="8704" width="6.88671875" style="20"/>
    <col min="8705" max="8705" width="15.33203125" style="20" customWidth="1"/>
    <col min="8706" max="8706" width="12.6640625" style="20" customWidth="1"/>
    <col min="8707" max="8707" width="35.44140625" style="20" customWidth="1"/>
    <col min="8708" max="8708" width="17.33203125" style="20" customWidth="1"/>
    <col min="8709" max="8709" width="16.6640625" style="20" customWidth="1"/>
    <col min="8710" max="8710" width="15.6640625" style="20" customWidth="1"/>
    <col min="8711" max="8711" width="12.88671875" style="20" customWidth="1"/>
    <col min="8712" max="8712" width="15" style="20" customWidth="1"/>
    <col min="8713" max="8713" width="15.33203125" style="20" customWidth="1"/>
    <col min="8714" max="8714" width="15" style="20" customWidth="1"/>
    <col min="8715" max="8715" width="14.5546875" style="20" customWidth="1"/>
    <col min="8716" max="8716" width="14.6640625" style="20" customWidth="1"/>
    <col min="8717" max="8717" width="17" style="20" customWidth="1"/>
    <col min="8718" max="8718" width="18" style="20" customWidth="1"/>
    <col min="8719" max="8960" width="6.88671875" style="20"/>
    <col min="8961" max="8961" width="15.33203125" style="20" customWidth="1"/>
    <col min="8962" max="8962" width="12.6640625" style="20" customWidth="1"/>
    <col min="8963" max="8963" width="35.44140625" style="20" customWidth="1"/>
    <col min="8964" max="8964" width="17.33203125" style="20" customWidth="1"/>
    <col min="8965" max="8965" width="16.6640625" style="20" customWidth="1"/>
    <col min="8966" max="8966" width="15.6640625" style="20" customWidth="1"/>
    <col min="8967" max="8967" width="12.88671875" style="20" customWidth="1"/>
    <col min="8968" max="8968" width="15" style="20" customWidth="1"/>
    <col min="8969" max="8969" width="15.33203125" style="20" customWidth="1"/>
    <col min="8970" max="8970" width="15" style="20" customWidth="1"/>
    <col min="8971" max="8971" width="14.5546875" style="20" customWidth="1"/>
    <col min="8972" max="8972" width="14.6640625" style="20" customWidth="1"/>
    <col min="8973" max="8973" width="17" style="20" customWidth="1"/>
    <col min="8974" max="8974" width="18" style="20" customWidth="1"/>
    <col min="8975" max="9216" width="6.88671875" style="20"/>
    <col min="9217" max="9217" width="15.33203125" style="20" customWidth="1"/>
    <col min="9218" max="9218" width="12.6640625" style="20" customWidth="1"/>
    <col min="9219" max="9219" width="35.44140625" style="20" customWidth="1"/>
    <col min="9220" max="9220" width="17.33203125" style="20" customWidth="1"/>
    <col min="9221" max="9221" width="16.6640625" style="20" customWidth="1"/>
    <col min="9222" max="9222" width="15.6640625" style="20" customWidth="1"/>
    <col min="9223" max="9223" width="12.88671875" style="20" customWidth="1"/>
    <col min="9224" max="9224" width="15" style="20" customWidth="1"/>
    <col min="9225" max="9225" width="15.33203125" style="20" customWidth="1"/>
    <col min="9226" max="9226" width="15" style="20" customWidth="1"/>
    <col min="9227" max="9227" width="14.5546875" style="20" customWidth="1"/>
    <col min="9228" max="9228" width="14.6640625" style="20" customWidth="1"/>
    <col min="9229" max="9229" width="17" style="20" customWidth="1"/>
    <col min="9230" max="9230" width="18" style="20" customWidth="1"/>
    <col min="9231" max="9472" width="6.88671875" style="20"/>
    <col min="9473" max="9473" width="15.33203125" style="20" customWidth="1"/>
    <col min="9474" max="9474" width="12.6640625" style="20" customWidth="1"/>
    <col min="9475" max="9475" width="35.44140625" style="20" customWidth="1"/>
    <col min="9476" max="9476" width="17.33203125" style="20" customWidth="1"/>
    <col min="9477" max="9477" width="16.6640625" style="20" customWidth="1"/>
    <col min="9478" max="9478" width="15.6640625" style="20" customWidth="1"/>
    <col min="9479" max="9479" width="12.88671875" style="20" customWidth="1"/>
    <col min="9480" max="9480" width="15" style="20" customWidth="1"/>
    <col min="9481" max="9481" width="15.33203125" style="20" customWidth="1"/>
    <col min="9482" max="9482" width="15" style="20" customWidth="1"/>
    <col min="9483" max="9483" width="14.5546875" style="20" customWidth="1"/>
    <col min="9484" max="9484" width="14.6640625" style="20" customWidth="1"/>
    <col min="9485" max="9485" width="17" style="20" customWidth="1"/>
    <col min="9486" max="9486" width="18" style="20" customWidth="1"/>
    <col min="9487" max="9728" width="6.88671875" style="20"/>
    <col min="9729" max="9729" width="15.33203125" style="20" customWidth="1"/>
    <col min="9730" max="9730" width="12.6640625" style="20" customWidth="1"/>
    <col min="9731" max="9731" width="35.44140625" style="20" customWidth="1"/>
    <col min="9732" max="9732" width="17.33203125" style="20" customWidth="1"/>
    <col min="9733" max="9733" width="16.6640625" style="20" customWidth="1"/>
    <col min="9734" max="9734" width="15.6640625" style="20" customWidth="1"/>
    <col min="9735" max="9735" width="12.88671875" style="20" customWidth="1"/>
    <col min="9736" max="9736" width="15" style="20" customWidth="1"/>
    <col min="9737" max="9737" width="15.33203125" style="20" customWidth="1"/>
    <col min="9738" max="9738" width="15" style="20" customWidth="1"/>
    <col min="9739" max="9739" width="14.5546875" style="20" customWidth="1"/>
    <col min="9740" max="9740" width="14.6640625" style="20" customWidth="1"/>
    <col min="9741" max="9741" width="17" style="20" customWidth="1"/>
    <col min="9742" max="9742" width="18" style="20" customWidth="1"/>
    <col min="9743" max="9984" width="6.88671875" style="20"/>
    <col min="9985" max="9985" width="15.33203125" style="20" customWidth="1"/>
    <col min="9986" max="9986" width="12.6640625" style="20" customWidth="1"/>
    <col min="9987" max="9987" width="35.44140625" style="20" customWidth="1"/>
    <col min="9988" max="9988" width="17.33203125" style="20" customWidth="1"/>
    <col min="9989" max="9989" width="16.6640625" style="20" customWidth="1"/>
    <col min="9990" max="9990" width="15.6640625" style="20" customWidth="1"/>
    <col min="9991" max="9991" width="12.88671875" style="20" customWidth="1"/>
    <col min="9992" max="9992" width="15" style="20" customWidth="1"/>
    <col min="9993" max="9993" width="15.33203125" style="20" customWidth="1"/>
    <col min="9994" max="9994" width="15" style="20" customWidth="1"/>
    <col min="9995" max="9995" width="14.5546875" style="20" customWidth="1"/>
    <col min="9996" max="9996" width="14.6640625" style="20" customWidth="1"/>
    <col min="9997" max="9997" width="17" style="20" customWidth="1"/>
    <col min="9998" max="9998" width="18" style="20" customWidth="1"/>
    <col min="9999" max="10240" width="6.88671875" style="20"/>
    <col min="10241" max="10241" width="15.33203125" style="20" customWidth="1"/>
    <col min="10242" max="10242" width="12.6640625" style="20" customWidth="1"/>
    <col min="10243" max="10243" width="35.44140625" style="20" customWidth="1"/>
    <col min="10244" max="10244" width="17.33203125" style="20" customWidth="1"/>
    <col min="10245" max="10245" width="16.6640625" style="20" customWidth="1"/>
    <col min="10246" max="10246" width="15.6640625" style="20" customWidth="1"/>
    <col min="10247" max="10247" width="12.88671875" style="20" customWidth="1"/>
    <col min="10248" max="10248" width="15" style="20" customWidth="1"/>
    <col min="10249" max="10249" width="15.33203125" style="20" customWidth="1"/>
    <col min="10250" max="10250" width="15" style="20" customWidth="1"/>
    <col min="10251" max="10251" width="14.5546875" style="20" customWidth="1"/>
    <col min="10252" max="10252" width="14.6640625" style="20" customWidth="1"/>
    <col min="10253" max="10253" width="17" style="20" customWidth="1"/>
    <col min="10254" max="10254" width="18" style="20" customWidth="1"/>
    <col min="10255" max="10496" width="6.88671875" style="20"/>
    <col min="10497" max="10497" width="15.33203125" style="20" customWidth="1"/>
    <col min="10498" max="10498" width="12.6640625" style="20" customWidth="1"/>
    <col min="10499" max="10499" width="35.44140625" style="20" customWidth="1"/>
    <col min="10500" max="10500" width="17.33203125" style="20" customWidth="1"/>
    <col min="10501" max="10501" width="16.6640625" style="20" customWidth="1"/>
    <col min="10502" max="10502" width="15.6640625" style="20" customWidth="1"/>
    <col min="10503" max="10503" width="12.88671875" style="20" customWidth="1"/>
    <col min="10504" max="10504" width="15" style="20" customWidth="1"/>
    <col min="10505" max="10505" width="15.33203125" style="20" customWidth="1"/>
    <col min="10506" max="10506" width="15" style="20" customWidth="1"/>
    <col min="10507" max="10507" width="14.5546875" style="20" customWidth="1"/>
    <col min="10508" max="10508" width="14.6640625" style="20" customWidth="1"/>
    <col min="10509" max="10509" width="17" style="20" customWidth="1"/>
    <col min="10510" max="10510" width="18" style="20" customWidth="1"/>
    <col min="10511" max="10752" width="6.88671875" style="20"/>
    <col min="10753" max="10753" width="15.33203125" style="20" customWidth="1"/>
    <col min="10754" max="10754" width="12.6640625" style="20" customWidth="1"/>
    <col min="10755" max="10755" width="35.44140625" style="20" customWidth="1"/>
    <col min="10756" max="10756" width="17.33203125" style="20" customWidth="1"/>
    <col min="10757" max="10757" width="16.6640625" style="20" customWidth="1"/>
    <col min="10758" max="10758" width="15.6640625" style="20" customWidth="1"/>
    <col min="10759" max="10759" width="12.88671875" style="20" customWidth="1"/>
    <col min="10760" max="10760" width="15" style="20" customWidth="1"/>
    <col min="10761" max="10761" width="15.33203125" style="20" customWidth="1"/>
    <col min="10762" max="10762" width="15" style="20" customWidth="1"/>
    <col min="10763" max="10763" width="14.5546875" style="20" customWidth="1"/>
    <col min="10764" max="10764" width="14.6640625" style="20" customWidth="1"/>
    <col min="10765" max="10765" width="17" style="20" customWidth="1"/>
    <col min="10766" max="10766" width="18" style="20" customWidth="1"/>
    <col min="10767" max="11008" width="6.88671875" style="20"/>
    <col min="11009" max="11009" width="15.33203125" style="20" customWidth="1"/>
    <col min="11010" max="11010" width="12.6640625" style="20" customWidth="1"/>
    <col min="11011" max="11011" width="35.44140625" style="20" customWidth="1"/>
    <col min="11012" max="11012" width="17.33203125" style="20" customWidth="1"/>
    <col min="11013" max="11013" width="16.6640625" style="20" customWidth="1"/>
    <col min="11014" max="11014" width="15.6640625" style="20" customWidth="1"/>
    <col min="11015" max="11015" width="12.88671875" style="20" customWidth="1"/>
    <col min="11016" max="11016" width="15" style="20" customWidth="1"/>
    <col min="11017" max="11017" width="15.33203125" style="20" customWidth="1"/>
    <col min="11018" max="11018" width="15" style="20" customWidth="1"/>
    <col min="11019" max="11019" width="14.5546875" style="20" customWidth="1"/>
    <col min="11020" max="11020" width="14.6640625" style="20" customWidth="1"/>
    <col min="11021" max="11021" width="17" style="20" customWidth="1"/>
    <col min="11022" max="11022" width="18" style="20" customWidth="1"/>
    <col min="11023" max="11264" width="6.88671875" style="20"/>
    <col min="11265" max="11265" width="15.33203125" style="20" customWidth="1"/>
    <col min="11266" max="11266" width="12.6640625" style="20" customWidth="1"/>
    <col min="11267" max="11267" width="35.44140625" style="20" customWidth="1"/>
    <col min="11268" max="11268" width="17.33203125" style="20" customWidth="1"/>
    <col min="11269" max="11269" width="16.6640625" style="20" customWidth="1"/>
    <col min="11270" max="11270" width="15.6640625" style="20" customWidth="1"/>
    <col min="11271" max="11271" width="12.88671875" style="20" customWidth="1"/>
    <col min="11272" max="11272" width="15" style="20" customWidth="1"/>
    <col min="11273" max="11273" width="15.33203125" style="20" customWidth="1"/>
    <col min="11274" max="11274" width="15" style="20" customWidth="1"/>
    <col min="11275" max="11275" width="14.5546875" style="20" customWidth="1"/>
    <col min="11276" max="11276" width="14.6640625" style="20" customWidth="1"/>
    <col min="11277" max="11277" width="17" style="20" customWidth="1"/>
    <col min="11278" max="11278" width="18" style="20" customWidth="1"/>
    <col min="11279" max="11520" width="6.88671875" style="20"/>
    <col min="11521" max="11521" width="15.33203125" style="20" customWidth="1"/>
    <col min="11522" max="11522" width="12.6640625" style="20" customWidth="1"/>
    <col min="11523" max="11523" width="35.44140625" style="20" customWidth="1"/>
    <col min="11524" max="11524" width="17.33203125" style="20" customWidth="1"/>
    <col min="11525" max="11525" width="16.6640625" style="20" customWidth="1"/>
    <col min="11526" max="11526" width="15.6640625" style="20" customWidth="1"/>
    <col min="11527" max="11527" width="12.88671875" style="20" customWidth="1"/>
    <col min="11528" max="11528" width="15" style="20" customWidth="1"/>
    <col min="11529" max="11529" width="15.33203125" style="20" customWidth="1"/>
    <col min="11530" max="11530" width="15" style="20" customWidth="1"/>
    <col min="11531" max="11531" width="14.5546875" style="20" customWidth="1"/>
    <col min="11532" max="11532" width="14.6640625" style="20" customWidth="1"/>
    <col min="11533" max="11533" width="17" style="20" customWidth="1"/>
    <col min="11534" max="11534" width="18" style="20" customWidth="1"/>
    <col min="11535" max="11776" width="6.88671875" style="20"/>
    <col min="11777" max="11777" width="15.33203125" style="20" customWidth="1"/>
    <col min="11778" max="11778" width="12.6640625" style="20" customWidth="1"/>
    <col min="11779" max="11779" width="35.44140625" style="20" customWidth="1"/>
    <col min="11780" max="11780" width="17.33203125" style="20" customWidth="1"/>
    <col min="11781" max="11781" width="16.6640625" style="20" customWidth="1"/>
    <col min="11782" max="11782" width="15.6640625" style="20" customWidth="1"/>
    <col min="11783" max="11783" width="12.88671875" style="20" customWidth="1"/>
    <col min="11784" max="11784" width="15" style="20" customWidth="1"/>
    <col min="11785" max="11785" width="15.33203125" style="20" customWidth="1"/>
    <col min="11786" max="11786" width="15" style="20" customWidth="1"/>
    <col min="11787" max="11787" width="14.5546875" style="20" customWidth="1"/>
    <col min="11788" max="11788" width="14.6640625" style="20" customWidth="1"/>
    <col min="11789" max="11789" width="17" style="20" customWidth="1"/>
    <col min="11790" max="11790" width="18" style="20" customWidth="1"/>
    <col min="11791" max="12032" width="6.88671875" style="20"/>
    <col min="12033" max="12033" width="15.33203125" style="20" customWidth="1"/>
    <col min="12034" max="12034" width="12.6640625" style="20" customWidth="1"/>
    <col min="12035" max="12035" width="35.44140625" style="20" customWidth="1"/>
    <col min="12036" max="12036" width="17.33203125" style="20" customWidth="1"/>
    <col min="12037" max="12037" width="16.6640625" style="20" customWidth="1"/>
    <col min="12038" max="12038" width="15.6640625" style="20" customWidth="1"/>
    <col min="12039" max="12039" width="12.88671875" style="20" customWidth="1"/>
    <col min="12040" max="12040" width="15" style="20" customWidth="1"/>
    <col min="12041" max="12041" width="15.33203125" style="20" customWidth="1"/>
    <col min="12042" max="12042" width="15" style="20" customWidth="1"/>
    <col min="12043" max="12043" width="14.5546875" style="20" customWidth="1"/>
    <col min="12044" max="12044" width="14.6640625" style="20" customWidth="1"/>
    <col min="12045" max="12045" width="17" style="20" customWidth="1"/>
    <col min="12046" max="12046" width="18" style="20" customWidth="1"/>
    <col min="12047" max="12288" width="6.88671875" style="20"/>
    <col min="12289" max="12289" width="15.33203125" style="20" customWidth="1"/>
    <col min="12290" max="12290" width="12.6640625" style="20" customWidth="1"/>
    <col min="12291" max="12291" width="35.44140625" style="20" customWidth="1"/>
    <col min="12292" max="12292" width="17.33203125" style="20" customWidth="1"/>
    <col min="12293" max="12293" width="16.6640625" style="20" customWidth="1"/>
    <col min="12294" max="12294" width="15.6640625" style="20" customWidth="1"/>
    <col min="12295" max="12295" width="12.88671875" style="20" customWidth="1"/>
    <col min="12296" max="12296" width="15" style="20" customWidth="1"/>
    <col min="12297" max="12297" width="15.33203125" style="20" customWidth="1"/>
    <col min="12298" max="12298" width="15" style="20" customWidth="1"/>
    <col min="12299" max="12299" width="14.5546875" style="20" customWidth="1"/>
    <col min="12300" max="12300" width="14.6640625" style="20" customWidth="1"/>
    <col min="12301" max="12301" width="17" style="20" customWidth="1"/>
    <col min="12302" max="12302" width="18" style="20" customWidth="1"/>
    <col min="12303" max="12544" width="6.88671875" style="20"/>
    <col min="12545" max="12545" width="15.33203125" style="20" customWidth="1"/>
    <col min="12546" max="12546" width="12.6640625" style="20" customWidth="1"/>
    <col min="12547" max="12547" width="35.44140625" style="20" customWidth="1"/>
    <col min="12548" max="12548" width="17.33203125" style="20" customWidth="1"/>
    <col min="12549" max="12549" width="16.6640625" style="20" customWidth="1"/>
    <col min="12550" max="12550" width="15.6640625" style="20" customWidth="1"/>
    <col min="12551" max="12551" width="12.88671875" style="20" customWidth="1"/>
    <col min="12552" max="12552" width="15" style="20" customWidth="1"/>
    <col min="12553" max="12553" width="15.33203125" style="20" customWidth="1"/>
    <col min="12554" max="12554" width="15" style="20" customWidth="1"/>
    <col min="12555" max="12555" width="14.5546875" style="20" customWidth="1"/>
    <col min="12556" max="12556" width="14.6640625" style="20" customWidth="1"/>
    <col min="12557" max="12557" width="17" style="20" customWidth="1"/>
    <col min="12558" max="12558" width="18" style="20" customWidth="1"/>
    <col min="12559" max="12800" width="6.88671875" style="20"/>
    <col min="12801" max="12801" width="15.33203125" style="20" customWidth="1"/>
    <col min="12802" max="12802" width="12.6640625" style="20" customWidth="1"/>
    <col min="12803" max="12803" width="35.44140625" style="20" customWidth="1"/>
    <col min="12804" max="12804" width="17.33203125" style="20" customWidth="1"/>
    <col min="12805" max="12805" width="16.6640625" style="20" customWidth="1"/>
    <col min="12806" max="12806" width="15.6640625" style="20" customWidth="1"/>
    <col min="12807" max="12807" width="12.88671875" style="20" customWidth="1"/>
    <col min="12808" max="12808" width="15" style="20" customWidth="1"/>
    <col min="12809" max="12809" width="15.33203125" style="20" customWidth="1"/>
    <col min="12810" max="12810" width="15" style="20" customWidth="1"/>
    <col min="12811" max="12811" width="14.5546875" style="20" customWidth="1"/>
    <col min="12812" max="12812" width="14.6640625" style="20" customWidth="1"/>
    <col min="12813" max="12813" width="17" style="20" customWidth="1"/>
    <col min="12814" max="12814" width="18" style="20" customWidth="1"/>
    <col min="12815" max="13056" width="6.88671875" style="20"/>
    <col min="13057" max="13057" width="15.33203125" style="20" customWidth="1"/>
    <col min="13058" max="13058" width="12.6640625" style="20" customWidth="1"/>
    <col min="13059" max="13059" width="35.44140625" style="20" customWidth="1"/>
    <col min="13060" max="13060" width="17.33203125" style="20" customWidth="1"/>
    <col min="13061" max="13061" width="16.6640625" style="20" customWidth="1"/>
    <col min="13062" max="13062" width="15.6640625" style="20" customWidth="1"/>
    <col min="13063" max="13063" width="12.88671875" style="20" customWidth="1"/>
    <col min="13064" max="13064" width="15" style="20" customWidth="1"/>
    <col min="13065" max="13065" width="15.33203125" style="20" customWidth="1"/>
    <col min="13066" max="13066" width="15" style="20" customWidth="1"/>
    <col min="13067" max="13067" width="14.5546875" style="20" customWidth="1"/>
    <col min="13068" max="13068" width="14.6640625" style="20" customWidth="1"/>
    <col min="13069" max="13069" width="17" style="20" customWidth="1"/>
    <col min="13070" max="13070" width="18" style="20" customWidth="1"/>
    <col min="13071" max="13312" width="6.88671875" style="20"/>
    <col min="13313" max="13313" width="15.33203125" style="20" customWidth="1"/>
    <col min="13314" max="13314" width="12.6640625" style="20" customWidth="1"/>
    <col min="13315" max="13315" width="35.44140625" style="20" customWidth="1"/>
    <col min="13316" max="13316" width="17.33203125" style="20" customWidth="1"/>
    <col min="13317" max="13317" width="16.6640625" style="20" customWidth="1"/>
    <col min="13318" max="13318" width="15.6640625" style="20" customWidth="1"/>
    <col min="13319" max="13319" width="12.88671875" style="20" customWidth="1"/>
    <col min="13320" max="13320" width="15" style="20" customWidth="1"/>
    <col min="13321" max="13321" width="15.33203125" style="20" customWidth="1"/>
    <col min="13322" max="13322" width="15" style="20" customWidth="1"/>
    <col min="13323" max="13323" width="14.5546875" style="20" customWidth="1"/>
    <col min="13324" max="13324" width="14.6640625" style="20" customWidth="1"/>
    <col min="13325" max="13325" width="17" style="20" customWidth="1"/>
    <col min="13326" max="13326" width="18" style="20" customWidth="1"/>
    <col min="13327" max="13568" width="6.88671875" style="20"/>
    <col min="13569" max="13569" width="15.33203125" style="20" customWidth="1"/>
    <col min="13570" max="13570" width="12.6640625" style="20" customWidth="1"/>
    <col min="13571" max="13571" width="35.44140625" style="20" customWidth="1"/>
    <col min="13572" max="13572" width="17.33203125" style="20" customWidth="1"/>
    <col min="13573" max="13573" width="16.6640625" style="20" customWidth="1"/>
    <col min="13574" max="13574" width="15.6640625" style="20" customWidth="1"/>
    <col min="13575" max="13575" width="12.88671875" style="20" customWidth="1"/>
    <col min="13576" max="13576" width="15" style="20" customWidth="1"/>
    <col min="13577" max="13577" width="15.33203125" style="20" customWidth="1"/>
    <col min="13578" max="13578" width="15" style="20" customWidth="1"/>
    <col min="13579" max="13579" width="14.5546875" style="20" customWidth="1"/>
    <col min="13580" max="13580" width="14.6640625" style="20" customWidth="1"/>
    <col min="13581" max="13581" width="17" style="20" customWidth="1"/>
    <col min="13582" max="13582" width="18" style="20" customWidth="1"/>
    <col min="13583" max="13824" width="6.88671875" style="20"/>
    <col min="13825" max="13825" width="15.33203125" style="20" customWidth="1"/>
    <col min="13826" max="13826" width="12.6640625" style="20" customWidth="1"/>
    <col min="13827" max="13827" width="35.44140625" style="20" customWidth="1"/>
    <col min="13828" max="13828" width="17.33203125" style="20" customWidth="1"/>
    <col min="13829" max="13829" width="16.6640625" style="20" customWidth="1"/>
    <col min="13830" max="13830" width="15.6640625" style="20" customWidth="1"/>
    <col min="13831" max="13831" width="12.88671875" style="20" customWidth="1"/>
    <col min="13832" max="13832" width="15" style="20" customWidth="1"/>
    <col min="13833" max="13833" width="15.33203125" style="20" customWidth="1"/>
    <col min="13834" max="13834" width="15" style="20" customWidth="1"/>
    <col min="13835" max="13835" width="14.5546875" style="20" customWidth="1"/>
    <col min="13836" max="13836" width="14.6640625" style="20" customWidth="1"/>
    <col min="13837" max="13837" width="17" style="20" customWidth="1"/>
    <col min="13838" max="13838" width="18" style="20" customWidth="1"/>
    <col min="13839" max="14080" width="6.88671875" style="20"/>
    <col min="14081" max="14081" width="15.33203125" style="20" customWidth="1"/>
    <col min="14082" max="14082" width="12.6640625" style="20" customWidth="1"/>
    <col min="14083" max="14083" width="35.44140625" style="20" customWidth="1"/>
    <col min="14084" max="14084" width="17.33203125" style="20" customWidth="1"/>
    <col min="14085" max="14085" width="16.6640625" style="20" customWidth="1"/>
    <col min="14086" max="14086" width="15.6640625" style="20" customWidth="1"/>
    <col min="14087" max="14087" width="12.88671875" style="20" customWidth="1"/>
    <col min="14088" max="14088" width="15" style="20" customWidth="1"/>
    <col min="14089" max="14089" width="15.33203125" style="20" customWidth="1"/>
    <col min="14090" max="14090" width="15" style="20" customWidth="1"/>
    <col min="14091" max="14091" width="14.5546875" style="20" customWidth="1"/>
    <col min="14092" max="14092" width="14.6640625" style="20" customWidth="1"/>
    <col min="14093" max="14093" width="17" style="20" customWidth="1"/>
    <col min="14094" max="14094" width="18" style="20" customWidth="1"/>
    <col min="14095" max="14336" width="6.88671875" style="20"/>
    <col min="14337" max="14337" width="15.33203125" style="20" customWidth="1"/>
    <col min="14338" max="14338" width="12.6640625" style="20" customWidth="1"/>
    <col min="14339" max="14339" width="35.44140625" style="20" customWidth="1"/>
    <col min="14340" max="14340" width="17.33203125" style="20" customWidth="1"/>
    <col min="14341" max="14341" width="16.6640625" style="20" customWidth="1"/>
    <col min="14342" max="14342" width="15.6640625" style="20" customWidth="1"/>
    <col min="14343" max="14343" width="12.88671875" style="20" customWidth="1"/>
    <col min="14344" max="14344" width="15" style="20" customWidth="1"/>
    <col min="14345" max="14345" width="15.33203125" style="20" customWidth="1"/>
    <col min="14346" max="14346" width="15" style="20" customWidth="1"/>
    <col min="14347" max="14347" width="14.5546875" style="20" customWidth="1"/>
    <col min="14348" max="14348" width="14.6640625" style="20" customWidth="1"/>
    <col min="14349" max="14349" width="17" style="20" customWidth="1"/>
    <col min="14350" max="14350" width="18" style="20" customWidth="1"/>
    <col min="14351" max="14592" width="6.88671875" style="20"/>
    <col min="14593" max="14593" width="15.33203125" style="20" customWidth="1"/>
    <col min="14594" max="14594" width="12.6640625" style="20" customWidth="1"/>
    <col min="14595" max="14595" width="35.44140625" style="20" customWidth="1"/>
    <col min="14596" max="14596" width="17.33203125" style="20" customWidth="1"/>
    <col min="14597" max="14597" width="16.6640625" style="20" customWidth="1"/>
    <col min="14598" max="14598" width="15.6640625" style="20" customWidth="1"/>
    <col min="14599" max="14599" width="12.88671875" style="20" customWidth="1"/>
    <col min="14600" max="14600" width="15" style="20" customWidth="1"/>
    <col min="14601" max="14601" width="15.33203125" style="20" customWidth="1"/>
    <col min="14602" max="14602" width="15" style="20" customWidth="1"/>
    <col min="14603" max="14603" width="14.5546875" style="20" customWidth="1"/>
    <col min="14604" max="14604" width="14.6640625" style="20" customWidth="1"/>
    <col min="14605" max="14605" width="17" style="20" customWidth="1"/>
    <col min="14606" max="14606" width="18" style="20" customWidth="1"/>
    <col min="14607" max="14848" width="6.88671875" style="20"/>
    <col min="14849" max="14849" width="15.33203125" style="20" customWidth="1"/>
    <col min="14850" max="14850" width="12.6640625" style="20" customWidth="1"/>
    <col min="14851" max="14851" width="35.44140625" style="20" customWidth="1"/>
    <col min="14852" max="14852" width="17.33203125" style="20" customWidth="1"/>
    <col min="14853" max="14853" width="16.6640625" style="20" customWidth="1"/>
    <col min="14854" max="14854" width="15.6640625" style="20" customWidth="1"/>
    <col min="14855" max="14855" width="12.88671875" style="20" customWidth="1"/>
    <col min="14856" max="14856" width="15" style="20" customWidth="1"/>
    <col min="14857" max="14857" width="15.33203125" style="20" customWidth="1"/>
    <col min="14858" max="14858" width="15" style="20" customWidth="1"/>
    <col min="14859" max="14859" width="14.5546875" style="20" customWidth="1"/>
    <col min="14860" max="14860" width="14.6640625" style="20" customWidth="1"/>
    <col min="14861" max="14861" width="17" style="20" customWidth="1"/>
    <col min="14862" max="14862" width="18" style="20" customWidth="1"/>
    <col min="14863" max="15104" width="6.88671875" style="20"/>
    <col min="15105" max="15105" width="15.33203125" style="20" customWidth="1"/>
    <col min="15106" max="15106" width="12.6640625" style="20" customWidth="1"/>
    <col min="15107" max="15107" width="35.44140625" style="20" customWidth="1"/>
    <col min="15108" max="15108" width="17.33203125" style="20" customWidth="1"/>
    <col min="15109" max="15109" width="16.6640625" style="20" customWidth="1"/>
    <col min="15110" max="15110" width="15.6640625" style="20" customWidth="1"/>
    <col min="15111" max="15111" width="12.88671875" style="20" customWidth="1"/>
    <col min="15112" max="15112" width="15" style="20" customWidth="1"/>
    <col min="15113" max="15113" width="15.33203125" style="20" customWidth="1"/>
    <col min="15114" max="15114" width="15" style="20" customWidth="1"/>
    <col min="15115" max="15115" width="14.5546875" style="20" customWidth="1"/>
    <col min="15116" max="15116" width="14.6640625" style="20" customWidth="1"/>
    <col min="15117" max="15117" width="17" style="20" customWidth="1"/>
    <col min="15118" max="15118" width="18" style="20" customWidth="1"/>
    <col min="15119" max="15360" width="6.88671875" style="20"/>
    <col min="15361" max="15361" width="15.33203125" style="20" customWidth="1"/>
    <col min="15362" max="15362" width="12.6640625" style="20" customWidth="1"/>
    <col min="15363" max="15363" width="35.44140625" style="20" customWidth="1"/>
    <col min="15364" max="15364" width="17.33203125" style="20" customWidth="1"/>
    <col min="15365" max="15365" width="16.6640625" style="20" customWidth="1"/>
    <col min="15366" max="15366" width="15.6640625" style="20" customWidth="1"/>
    <col min="15367" max="15367" width="12.88671875" style="20" customWidth="1"/>
    <col min="15368" max="15368" width="15" style="20" customWidth="1"/>
    <col min="15369" max="15369" width="15.33203125" style="20" customWidth="1"/>
    <col min="15370" max="15370" width="15" style="20" customWidth="1"/>
    <col min="15371" max="15371" width="14.5546875" style="20" customWidth="1"/>
    <col min="15372" max="15372" width="14.6640625" style="20" customWidth="1"/>
    <col min="15373" max="15373" width="17" style="20" customWidth="1"/>
    <col min="15374" max="15374" width="18" style="20" customWidth="1"/>
    <col min="15375" max="15616" width="6.88671875" style="20"/>
    <col min="15617" max="15617" width="15.33203125" style="20" customWidth="1"/>
    <col min="15618" max="15618" width="12.6640625" style="20" customWidth="1"/>
    <col min="15619" max="15619" width="35.44140625" style="20" customWidth="1"/>
    <col min="15620" max="15620" width="17.33203125" style="20" customWidth="1"/>
    <col min="15621" max="15621" width="16.6640625" style="20" customWidth="1"/>
    <col min="15622" max="15622" width="15.6640625" style="20" customWidth="1"/>
    <col min="15623" max="15623" width="12.88671875" style="20" customWidth="1"/>
    <col min="15624" max="15624" width="15" style="20" customWidth="1"/>
    <col min="15625" max="15625" width="15.33203125" style="20" customWidth="1"/>
    <col min="15626" max="15626" width="15" style="20" customWidth="1"/>
    <col min="15627" max="15627" width="14.5546875" style="20" customWidth="1"/>
    <col min="15628" max="15628" width="14.6640625" style="20" customWidth="1"/>
    <col min="15629" max="15629" width="17" style="20" customWidth="1"/>
    <col min="15630" max="15630" width="18" style="20" customWidth="1"/>
    <col min="15631" max="15872" width="6.88671875" style="20"/>
    <col min="15873" max="15873" width="15.33203125" style="20" customWidth="1"/>
    <col min="15874" max="15874" width="12.6640625" style="20" customWidth="1"/>
    <col min="15875" max="15875" width="35.44140625" style="20" customWidth="1"/>
    <col min="15876" max="15876" width="17.33203125" style="20" customWidth="1"/>
    <col min="15877" max="15877" width="16.6640625" style="20" customWidth="1"/>
    <col min="15878" max="15878" width="15.6640625" style="20" customWidth="1"/>
    <col min="15879" max="15879" width="12.88671875" style="20" customWidth="1"/>
    <col min="15880" max="15880" width="15" style="20" customWidth="1"/>
    <col min="15881" max="15881" width="15.33203125" style="20" customWidth="1"/>
    <col min="15882" max="15882" width="15" style="20" customWidth="1"/>
    <col min="15883" max="15883" width="14.5546875" style="20" customWidth="1"/>
    <col min="15884" max="15884" width="14.6640625" style="20" customWidth="1"/>
    <col min="15885" max="15885" width="17" style="20" customWidth="1"/>
    <col min="15886" max="15886" width="18" style="20" customWidth="1"/>
    <col min="15887" max="16128" width="6.88671875" style="20"/>
    <col min="16129" max="16129" width="15.33203125" style="20" customWidth="1"/>
    <col min="16130" max="16130" width="12.6640625" style="20" customWidth="1"/>
    <col min="16131" max="16131" width="35.44140625" style="20" customWidth="1"/>
    <col min="16132" max="16132" width="17.33203125" style="20" customWidth="1"/>
    <col min="16133" max="16133" width="16.6640625" style="20" customWidth="1"/>
    <col min="16134" max="16134" width="15.6640625" style="20" customWidth="1"/>
    <col min="16135" max="16135" width="12.88671875" style="20" customWidth="1"/>
    <col min="16136" max="16136" width="15" style="20" customWidth="1"/>
    <col min="16137" max="16137" width="15.33203125" style="20" customWidth="1"/>
    <col min="16138" max="16138" width="15" style="20" customWidth="1"/>
    <col min="16139" max="16139" width="14.5546875" style="20" customWidth="1"/>
    <col min="16140" max="16140" width="14.6640625" style="20" customWidth="1"/>
    <col min="16141" max="16141" width="17" style="20" customWidth="1"/>
    <col min="16142" max="16142" width="18" style="20" customWidth="1"/>
    <col min="16143" max="16384" width="6.88671875" style="20"/>
  </cols>
  <sheetData>
    <row r="1" spans="1:15" ht="66.7" customHeight="1" x14ac:dyDescent="0.3">
      <c r="A1" s="18"/>
      <c r="B1" s="18"/>
      <c r="C1" s="19"/>
      <c r="D1" s="18"/>
      <c r="E1" s="18"/>
      <c r="F1" s="18"/>
      <c r="G1" s="18"/>
      <c r="H1" s="18"/>
      <c r="I1" s="18"/>
      <c r="J1" s="18"/>
      <c r="K1" s="18"/>
      <c r="L1" s="254" t="s">
        <v>138</v>
      </c>
      <c r="M1" s="254"/>
      <c r="N1" s="254"/>
    </row>
    <row r="2" spans="1:15" ht="35.4" customHeight="1" x14ac:dyDescent="0.3">
      <c r="A2" s="244" t="s">
        <v>116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5" ht="10.050000000000001" customHeigh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33.049999999999997" customHeight="1" x14ac:dyDescent="0.3">
      <c r="A4" s="244" t="s">
        <v>164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5" s="21" customFormat="1" ht="17.55" x14ac:dyDescent="0.3">
      <c r="A5" s="52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 t="s">
        <v>36</v>
      </c>
    </row>
    <row r="6" spans="1:15" ht="21.8" customHeight="1" x14ac:dyDescent="0.3">
      <c r="A6" s="255" t="s">
        <v>17</v>
      </c>
      <c r="B6" s="255" t="s">
        <v>18</v>
      </c>
      <c r="C6" s="255" t="s">
        <v>19</v>
      </c>
      <c r="D6" s="256" t="s">
        <v>4</v>
      </c>
      <c r="E6" s="256"/>
      <c r="F6" s="256"/>
      <c r="G6" s="256"/>
      <c r="H6" s="256"/>
      <c r="I6" s="256" t="s">
        <v>5</v>
      </c>
      <c r="J6" s="256"/>
      <c r="K6" s="256"/>
      <c r="L6" s="256"/>
      <c r="M6" s="256"/>
      <c r="N6" s="255" t="s">
        <v>20</v>
      </c>
    </row>
    <row r="7" spans="1:15" x14ac:dyDescent="0.3">
      <c r="A7" s="255"/>
      <c r="B7" s="255"/>
      <c r="C7" s="255"/>
      <c r="D7" s="255" t="s">
        <v>21</v>
      </c>
      <c r="E7" s="255" t="s">
        <v>22</v>
      </c>
      <c r="F7" s="257" t="s">
        <v>23</v>
      </c>
      <c r="G7" s="257"/>
      <c r="H7" s="255" t="s">
        <v>24</v>
      </c>
      <c r="I7" s="255" t="s">
        <v>21</v>
      </c>
      <c r="J7" s="255" t="s">
        <v>25</v>
      </c>
      <c r="K7" s="257" t="s">
        <v>23</v>
      </c>
      <c r="L7" s="257"/>
      <c r="M7" s="255" t="s">
        <v>26</v>
      </c>
      <c r="N7" s="255"/>
    </row>
    <row r="8" spans="1:15" s="22" customFormat="1" ht="71.25" customHeight="1" x14ac:dyDescent="0.3">
      <c r="A8" s="255"/>
      <c r="B8" s="255"/>
      <c r="C8" s="255"/>
      <c r="D8" s="255"/>
      <c r="E8" s="255"/>
      <c r="F8" s="135" t="s">
        <v>27</v>
      </c>
      <c r="G8" s="135" t="s">
        <v>28</v>
      </c>
      <c r="H8" s="255"/>
      <c r="I8" s="255"/>
      <c r="J8" s="255"/>
      <c r="K8" s="135" t="s">
        <v>27</v>
      </c>
      <c r="L8" s="135" t="s">
        <v>28</v>
      </c>
      <c r="M8" s="255"/>
      <c r="N8" s="255"/>
    </row>
    <row r="9" spans="1:15" s="22" customFormat="1" ht="34" customHeight="1" x14ac:dyDescent="0.3">
      <c r="A9" s="185"/>
      <c r="B9" s="185"/>
      <c r="C9" s="240" t="s">
        <v>3</v>
      </c>
      <c r="D9" s="186">
        <f>1135078984.4+D12+D13+D16</f>
        <v>1142978984.4000001</v>
      </c>
      <c r="E9" s="186">
        <f>987550879.8+E12+E13+E16</f>
        <v>995450879.79999995</v>
      </c>
      <c r="F9" s="186">
        <v>187421172.69999996</v>
      </c>
      <c r="G9" s="186">
        <v>8787081.1999999974</v>
      </c>
      <c r="H9" s="186">
        <v>78358566.900000006</v>
      </c>
      <c r="I9" s="186">
        <v>131344714.19999997</v>
      </c>
      <c r="J9" s="186">
        <v>48090732.400000006</v>
      </c>
      <c r="K9" s="186">
        <v>6929976.7000000002</v>
      </c>
      <c r="L9" s="186">
        <v>2462526.6000000006</v>
      </c>
      <c r="M9" s="186">
        <v>83253981.800000012</v>
      </c>
      <c r="N9" s="186">
        <f>1266423698.6+N12+N13+N16</f>
        <v>1274323698.5999999</v>
      </c>
      <c r="O9" s="178"/>
    </row>
    <row r="10" spans="1:15" s="24" customFormat="1" ht="36" customHeight="1" x14ac:dyDescent="0.3">
      <c r="A10" s="169" t="s">
        <v>103</v>
      </c>
      <c r="B10" s="215"/>
      <c r="C10" s="187" t="s">
        <v>104</v>
      </c>
      <c r="D10" s="186">
        <f>10912704.4+D12+D13</f>
        <v>16912704.399999999</v>
      </c>
      <c r="E10" s="186">
        <f>4711634.1+E12+E13</f>
        <v>10711634.1</v>
      </c>
      <c r="F10" s="186">
        <v>2943655.1000000006</v>
      </c>
      <c r="G10" s="186">
        <v>415044.60000000009</v>
      </c>
      <c r="H10" s="186">
        <v>6201070.2999999989</v>
      </c>
      <c r="I10" s="186">
        <v>5255616.0999999996</v>
      </c>
      <c r="J10" s="186">
        <v>2692275.6999999997</v>
      </c>
      <c r="K10" s="186">
        <v>279099.8</v>
      </c>
      <c r="L10" s="186">
        <v>1594461</v>
      </c>
      <c r="M10" s="186">
        <v>2563340.4</v>
      </c>
      <c r="N10" s="186">
        <f>16168320.5+N12+N13</f>
        <v>22168320.5</v>
      </c>
      <c r="O10" s="178"/>
    </row>
    <row r="11" spans="1:15" s="24" customFormat="1" ht="36" customHeight="1" x14ac:dyDescent="0.3">
      <c r="A11" s="194" t="s">
        <v>132</v>
      </c>
      <c r="B11" s="215"/>
      <c r="C11" s="187" t="s">
        <v>133</v>
      </c>
      <c r="D11" s="195">
        <f>5284868.4+D12+D13</f>
        <v>11284868.4</v>
      </c>
      <c r="E11" s="186">
        <f>975390.6+E12+E13</f>
        <v>6975390.5999999996</v>
      </c>
      <c r="F11" s="186">
        <v>470831.90000000008</v>
      </c>
      <c r="G11" s="186">
        <v>11712.900000000001</v>
      </c>
      <c r="H11" s="186">
        <v>4309477.8</v>
      </c>
      <c r="I11" s="186">
        <v>1156796.5</v>
      </c>
      <c r="J11" s="186">
        <v>374402.69999999995</v>
      </c>
      <c r="K11" s="186">
        <v>15602.2</v>
      </c>
      <c r="L11" s="186">
        <v>4456.9000000000005</v>
      </c>
      <c r="M11" s="186">
        <v>782393.8</v>
      </c>
      <c r="N11" s="186">
        <f>6441664.9+N12+N13</f>
        <v>12441664.9</v>
      </c>
      <c r="O11" s="178"/>
    </row>
    <row r="12" spans="1:15" s="24" customFormat="1" ht="92.2" customHeight="1" x14ac:dyDescent="0.3">
      <c r="A12" s="193">
        <v>2401570</v>
      </c>
      <c r="B12" s="190" t="s">
        <v>106</v>
      </c>
      <c r="C12" s="167" t="s">
        <v>131</v>
      </c>
      <c r="D12" s="93">
        <f>E12</f>
        <v>5000000</v>
      </c>
      <c r="E12" s="67">
        <f>'ПТ(Додаток№2)'!H8</f>
        <v>5000000</v>
      </c>
      <c r="F12" s="67"/>
      <c r="G12" s="67"/>
      <c r="H12" s="67"/>
      <c r="I12" s="67">
        <f>J12</f>
        <v>0</v>
      </c>
      <c r="J12" s="67">
        <f>'ПТ(Додаток№2)'!I8</f>
        <v>0</v>
      </c>
      <c r="K12" s="67">
        <v>0</v>
      </c>
      <c r="L12" s="67">
        <v>0</v>
      </c>
      <c r="M12" s="67">
        <v>0</v>
      </c>
      <c r="N12" s="67">
        <f>I12+D12</f>
        <v>5000000</v>
      </c>
      <c r="O12" s="178"/>
    </row>
    <row r="13" spans="1:15" s="24" customFormat="1" ht="40.549999999999997" customHeight="1" x14ac:dyDescent="0.3">
      <c r="A13" s="193">
        <v>2401580</v>
      </c>
      <c r="B13" s="191" t="s">
        <v>106</v>
      </c>
      <c r="C13" s="167" t="s">
        <v>115</v>
      </c>
      <c r="D13" s="93">
        <f>E13</f>
        <v>1000000</v>
      </c>
      <c r="E13" s="67">
        <f>'ПТ(Додаток№2)'!H9</f>
        <v>1000000</v>
      </c>
      <c r="F13" s="67"/>
      <c r="G13" s="67"/>
      <c r="H13" s="67"/>
      <c r="I13" s="67">
        <f>J13</f>
        <v>0</v>
      </c>
      <c r="J13" s="67">
        <f>'ПТ(Додаток№2)'!I9</f>
        <v>0</v>
      </c>
      <c r="K13" s="67"/>
      <c r="L13" s="67"/>
      <c r="M13" s="67"/>
      <c r="N13" s="67">
        <f>I13+D13</f>
        <v>1000000</v>
      </c>
      <c r="O13" s="178"/>
    </row>
    <row r="14" spans="1:15" s="23" customFormat="1" ht="40.549999999999997" customHeight="1" x14ac:dyDescent="0.3">
      <c r="A14" s="170" t="s">
        <v>37</v>
      </c>
      <c r="B14" s="65"/>
      <c r="C14" s="188" t="s">
        <v>102</v>
      </c>
      <c r="D14" s="186">
        <f>6775000+D16</f>
        <v>8675000</v>
      </c>
      <c r="E14" s="186">
        <f>E16</f>
        <v>1900000</v>
      </c>
      <c r="F14" s="186">
        <v>0</v>
      </c>
      <c r="G14" s="186">
        <v>0</v>
      </c>
      <c r="H14" s="186">
        <v>6775000</v>
      </c>
      <c r="I14" s="186">
        <v>1100000</v>
      </c>
      <c r="J14" s="186">
        <v>0</v>
      </c>
      <c r="K14" s="186">
        <v>0</v>
      </c>
      <c r="L14" s="186">
        <v>0</v>
      </c>
      <c r="M14" s="186">
        <v>1100000</v>
      </c>
      <c r="N14" s="186">
        <f>7875000+N16</f>
        <v>9775000</v>
      </c>
      <c r="O14" s="178"/>
    </row>
    <row r="15" spans="1:15" s="23" customFormat="1" ht="40.549999999999997" customHeight="1" x14ac:dyDescent="0.3">
      <c r="A15" s="65" t="s">
        <v>112</v>
      </c>
      <c r="B15" s="65"/>
      <c r="C15" s="168" t="s">
        <v>102</v>
      </c>
      <c r="D15" s="189">
        <f>6775000+D16</f>
        <v>8675000</v>
      </c>
      <c r="E15" s="189">
        <f>E16</f>
        <v>1900000</v>
      </c>
      <c r="F15" s="189">
        <v>0</v>
      </c>
      <c r="G15" s="189">
        <v>0</v>
      </c>
      <c r="H15" s="189">
        <v>6775000</v>
      </c>
      <c r="I15" s="189">
        <v>1100000</v>
      </c>
      <c r="J15" s="189">
        <v>0</v>
      </c>
      <c r="K15" s="189">
        <v>0</v>
      </c>
      <c r="L15" s="189">
        <v>0</v>
      </c>
      <c r="M15" s="189">
        <v>1100000</v>
      </c>
      <c r="N15" s="189">
        <f>7875000+N16</f>
        <v>9775000</v>
      </c>
      <c r="O15" s="178"/>
    </row>
    <row r="16" spans="1:15" s="24" customFormat="1" ht="93" customHeight="1" x14ac:dyDescent="0.3">
      <c r="A16" s="197">
        <v>2761140</v>
      </c>
      <c r="B16" s="198" t="s">
        <v>105</v>
      </c>
      <c r="C16" s="166" t="s">
        <v>134</v>
      </c>
      <c r="D16" s="131">
        <f t="shared" ref="D16" si="0">SUM(E16,H16)</f>
        <v>1900000</v>
      </c>
      <c r="E16" s="131">
        <f>'ПТ(Додаток№2)'!H12</f>
        <v>1900000</v>
      </c>
      <c r="F16" s="131"/>
      <c r="G16" s="131"/>
      <c r="H16" s="131"/>
      <c r="I16" s="132">
        <f>J16</f>
        <v>0</v>
      </c>
      <c r="J16" s="133">
        <f>'ПТ(Додаток№2)'!I12</f>
        <v>0</v>
      </c>
      <c r="K16" s="132"/>
      <c r="L16" s="132"/>
      <c r="M16" s="132"/>
      <c r="N16" s="134">
        <f>D16+I16</f>
        <v>1900000</v>
      </c>
      <c r="O16" s="178"/>
    </row>
    <row r="17" spans="1:14" s="24" customFormat="1" ht="36" customHeight="1" x14ac:dyDescent="0.3">
      <c r="A17" s="18"/>
      <c r="B17" s="18"/>
      <c r="C17" s="19"/>
      <c r="D17" s="62"/>
      <c r="E17" s="62"/>
      <c r="F17" s="62"/>
      <c r="G17" s="62"/>
      <c r="H17" s="62"/>
      <c r="I17" s="63"/>
      <c r="J17" s="63"/>
      <c r="K17" s="63"/>
      <c r="L17" s="63"/>
      <c r="M17" s="63"/>
      <c r="N17" s="62"/>
    </row>
    <row r="18" spans="1:14" ht="15.65" x14ac:dyDescent="0.3">
      <c r="A18" s="25"/>
      <c r="B18" s="25"/>
      <c r="C18" s="26"/>
      <c r="D18" s="27"/>
      <c r="E18" s="27"/>
      <c r="F18" s="27"/>
      <c r="G18" s="27"/>
      <c r="H18" s="27"/>
      <c r="I18" s="27"/>
    </row>
    <row r="19" spans="1:14" ht="15.65" x14ac:dyDescent="0.3">
      <c r="A19" s="28"/>
      <c r="B19" s="27"/>
      <c r="C19" s="26"/>
      <c r="D19" s="27"/>
      <c r="E19" s="27"/>
      <c r="F19" s="27"/>
      <c r="G19" s="27"/>
      <c r="H19" s="27"/>
      <c r="I19" s="27"/>
    </row>
    <row r="20" spans="1:14" ht="15.65" x14ac:dyDescent="0.3">
      <c r="A20" s="29"/>
      <c r="B20" s="27"/>
      <c r="C20" s="26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5.65" x14ac:dyDescent="0.3">
      <c r="A21" s="31"/>
      <c r="B21" s="27"/>
      <c r="C21" s="26"/>
      <c r="D21" s="30"/>
      <c r="E21" s="27"/>
      <c r="F21" s="27"/>
      <c r="G21" s="27"/>
      <c r="H21" s="32"/>
      <c r="I21" s="50"/>
    </row>
    <row r="22" spans="1:14" ht="17.55" x14ac:dyDescent="0.3">
      <c r="A22" s="29"/>
      <c r="B22" s="27"/>
      <c r="C22" s="26"/>
      <c r="D22" s="73"/>
      <c r="E22" s="27"/>
      <c r="F22" s="73"/>
      <c r="G22" s="27"/>
      <c r="H22" s="46"/>
      <c r="I22" s="50"/>
      <c r="J22" s="47"/>
      <c r="K22" s="47"/>
      <c r="L22" s="47"/>
      <c r="M22" s="47"/>
      <c r="N22" s="47"/>
    </row>
    <row r="23" spans="1:14" ht="15.65" x14ac:dyDescent="0.3">
      <c r="A23" s="31"/>
      <c r="B23" s="27"/>
      <c r="C23" s="26"/>
      <c r="D23" s="27"/>
      <c r="E23" s="27"/>
      <c r="F23" s="27"/>
      <c r="G23" s="27"/>
      <c r="H23" s="32"/>
      <c r="I23" s="50"/>
      <c r="J23" s="48"/>
      <c r="K23" s="48"/>
      <c r="L23" s="48"/>
      <c r="M23" s="48"/>
    </row>
    <row r="24" spans="1:14" ht="15.65" x14ac:dyDescent="0.3">
      <c r="A24" s="29"/>
      <c r="B24" s="27"/>
      <c r="C24" s="26"/>
      <c r="D24" s="27"/>
      <c r="E24" s="30"/>
      <c r="F24" s="30"/>
      <c r="G24" s="30"/>
      <c r="H24" s="33"/>
      <c r="I24" s="33"/>
      <c r="J24" s="30"/>
      <c r="K24" s="30"/>
      <c r="L24" s="30"/>
      <c r="M24" s="30"/>
      <c r="N24" s="30"/>
    </row>
    <row r="25" spans="1:14" ht="15.65" x14ac:dyDescent="0.3">
      <c r="A25" s="27"/>
      <c r="B25" s="26"/>
      <c r="C25" s="27"/>
      <c r="E25" s="27"/>
      <c r="F25" s="27"/>
      <c r="G25" s="27"/>
      <c r="H25" s="34"/>
      <c r="I25" s="30"/>
    </row>
    <row r="26" spans="1:14" ht="17.55" x14ac:dyDescent="0.3">
      <c r="A26" s="35"/>
    </row>
  </sheetData>
  <mergeCells count="17">
    <mergeCell ref="M7:M8"/>
    <mergeCell ref="L1:N1"/>
    <mergeCell ref="A6:A8"/>
    <mergeCell ref="B6:B8"/>
    <mergeCell ref="C6:C8"/>
    <mergeCell ref="D6:H6"/>
    <mergeCell ref="I6:M6"/>
    <mergeCell ref="N6:N8"/>
    <mergeCell ref="D7:D8"/>
    <mergeCell ref="E7:E8"/>
    <mergeCell ref="F7:G7"/>
    <mergeCell ref="H7:H8"/>
    <mergeCell ref="I7:I8"/>
    <mergeCell ref="A2:N2"/>
    <mergeCell ref="A4:N4"/>
    <mergeCell ref="J7:J8"/>
    <mergeCell ref="K7:L7"/>
  </mergeCells>
  <printOptions horizontalCentered="1"/>
  <pageMargins left="0" right="0" top="0" bottom="0" header="0" footer="0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showGridLines="0" showZeros="0" showOutlineSymbols="0" view="pageBreakPreview" topLeftCell="C1" zoomScale="90" zoomScaleNormal="100" zoomScaleSheetLayoutView="90" workbookViewId="0">
      <selection sqref="A1:L1"/>
    </sheetView>
  </sheetViews>
  <sheetFormatPr defaultColWidth="6.88671875" defaultRowHeight="13.15" x14ac:dyDescent="0.3"/>
  <cols>
    <col min="1" max="1" width="14.109375" style="20" customWidth="1"/>
    <col min="2" max="2" width="16.6640625" style="20" customWidth="1"/>
    <col min="3" max="3" width="38" style="36" customWidth="1"/>
    <col min="4" max="4" width="16" style="20" bestFit="1" customWidth="1"/>
    <col min="5" max="5" width="15.5546875" style="20" customWidth="1"/>
    <col min="6" max="6" width="14.88671875" style="20" customWidth="1"/>
    <col min="7" max="7" width="15.5546875" style="20" customWidth="1"/>
    <col min="8" max="8" width="15" style="20" customWidth="1"/>
    <col min="9" max="9" width="14" style="20" customWidth="1"/>
    <col min="10" max="10" width="13.5546875" style="20" customWidth="1"/>
    <col min="11" max="12" width="14.33203125" style="20" customWidth="1"/>
    <col min="13" max="256" width="6.88671875" style="20"/>
    <col min="257" max="257" width="14.109375" style="20" customWidth="1"/>
    <col min="258" max="258" width="16.6640625" style="20" customWidth="1"/>
    <col min="259" max="259" width="38" style="20" customWidth="1"/>
    <col min="260" max="260" width="16" style="20" bestFit="1" customWidth="1"/>
    <col min="261" max="261" width="14.5546875" style="20" customWidth="1"/>
    <col min="262" max="262" width="13.33203125" style="20" customWidth="1"/>
    <col min="263" max="263" width="16" style="20" bestFit="1" customWidth="1"/>
    <col min="264" max="264" width="14.33203125" style="20" bestFit="1" customWidth="1"/>
    <col min="265" max="265" width="14" style="20" customWidth="1"/>
    <col min="266" max="266" width="13.5546875" style="20" customWidth="1"/>
    <col min="267" max="267" width="12.88671875" style="20" customWidth="1"/>
    <col min="268" max="268" width="14.33203125" style="20" customWidth="1"/>
    <col min="269" max="512" width="6.88671875" style="20"/>
    <col min="513" max="513" width="14.109375" style="20" customWidth="1"/>
    <col min="514" max="514" width="16.6640625" style="20" customWidth="1"/>
    <col min="515" max="515" width="38" style="20" customWidth="1"/>
    <col min="516" max="516" width="16" style="20" bestFit="1" customWidth="1"/>
    <col min="517" max="517" width="14.5546875" style="20" customWidth="1"/>
    <col min="518" max="518" width="13.33203125" style="20" customWidth="1"/>
    <col min="519" max="519" width="16" style="20" bestFit="1" customWidth="1"/>
    <col min="520" max="520" width="14.33203125" style="20" bestFit="1" customWidth="1"/>
    <col min="521" max="521" width="14" style="20" customWidth="1"/>
    <col min="522" max="522" width="13.5546875" style="20" customWidth="1"/>
    <col min="523" max="523" width="12.88671875" style="20" customWidth="1"/>
    <col min="524" max="524" width="14.33203125" style="20" customWidth="1"/>
    <col min="525" max="768" width="6.88671875" style="20"/>
    <col min="769" max="769" width="14.109375" style="20" customWidth="1"/>
    <col min="770" max="770" width="16.6640625" style="20" customWidth="1"/>
    <col min="771" max="771" width="38" style="20" customWidth="1"/>
    <col min="772" max="772" width="16" style="20" bestFit="1" customWidth="1"/>
    <col min="773" max="773" width="14.5546875" style="20" customWidth="1"/>
    <col min="774" max="774" width="13.33203125" style="20" customWidth="1"/>
    <col min="775" max="775" width="16" style="20" bestFit="1" customWidth="1"/>
    <col min="776" max="776" width="14.33203125" style="20" bestFit="1" customWidth="1"/>
    <col min="777" max="777" width="14" style="20" customWidth="1"/>
    <col min="778" max="778" width="13.5546875" style="20" customWidth="1"/>
    <col min="779" max="779" width="12.88671875" style="20" customWidth="1"/>
    <col min="780" max="780" width="14.33203125" style="20" customWidth="1"/>
    <col min="781" max="1024" width="6.88671875" style="20"/>
    <col min="1025" max="1025" width="14.109375" style="20" customWidth="1"/>
    <col min="1026" max="1026" width="16.6640625" style="20" customWidth="1"/>
    <col min="1027" max="1027" width="38" style="20" customWidth="1"/>
    <col min="1028" max="1028" width="16" style="20" bestFit="1" customWidth="1"/>
    <col min="1029" max="1029" width="14.5546875" style="20" customWidth="1"/>
    <col min="1030" max="1030" width="13.33203125" style="20" customWidth="1"/>
    <col min="1031" max="1031" width="16" style="20" bestFit="1" customWidth="1"/>
    <col min="1032" max="1032" width="14.33203125" style="20" bestFit="1" customWidth="1"/>
    <col min="1033" max="1033" width="14" style="20" customWidth="1"/>
    <col min="1034" max="1034" width="13.5546875" style="20" customWidth="1"/>
    <col min="1035" max="1035" width="12.88671875" style="20" customWidth="1"/>
    <col min="1036" max="1036" width="14.33203125" style="20" customWidth="1"/>
    <col min="1037" max="1280" width="6.88671875" style="20"/>
    <col min="1281" max="1281" width="14.109375" style="20" customWidth="1"/>
    <col min="1282" max="1282" width="16.6640625" style="20" customWidth="1"/>
    <col min="1283" max="1283" width="38" style="20" customWidth="1"/>
    <col min="1284" max="1284" width="16" style="20" bestFit="1" customWidth="1"/>
    <col min="1285" max="1285" width="14.5546875" style="20" customWidth="1"/>
    <col min="1286" max="1286" width="13.33203125" style="20" customWidth="1"/>
    <col min="1287" max="1287" width="16" style="20" bestFit="1" customWidth="1"/>
    <col min="1288" max="1288" width="14.33203125" style="20" bestFit="1" customWidth="1"/>
    <col min="1289" max="1289" width="14" style="20" customWidth="1"/>
    <col min="1290" max="1290" width="13.5546875" style="20" customWidth="1"/>
    <col min="1291" max="1291" width="12.88671875" style="20" customWidth="1"/>
    <col min="1292" max="1292" width="14.33203125" style="20" customWidth="1"/>
    <col min="1293" max="1536" width="6.88671875" style="20"/>
    <col min="1537" max="1537" width="14.109375" style="20" customWidth="1"/>
    <col min="1538" max="1538" width="16.6640625" style="20" customWidth="1"/>
    <col min="1539" max="1539" width="38" style="20" customWidth="1"/>
    <col min="1540" max="1540" width="16" style="20" bestFit="1" customWidth="1"/>
    <col min="1541" max="1541" width="14.5546875" style="20" customWidth="1"/>
    <col min="1542" max="1542" width="13.33203125" style="20" customWidth="1"/>
    <col min="1543" max="1543" width="16" style="20" bestFit="1" customWidth="1"/>
    <col min="1544" max="1544" width="14.33203125" style="20" bestFit="1" customWidth="1"/>
    <col min="1545" max="1545" width="14" style="20" customWidth="1"/>
    <col min="1546" max="1546" width="13.5546875" style="20" customWidth="1"/>
    <col min="1547" max="1547" width="12.88671875" style="20" customWidth="1"/>
    <col min="1548" max="1548" width="14.33203125" style="20" customWidth="1"/>
    <col min="1549" max="1792" width="6.88671875" style="20"/>
    <col min="1793" max="1793" width="14.109375" style="20" customWidth="1"/>
    <col min="1794" max="1794" width="16.6640625" style="20" customWidth="1"/>
    <col min="1795" max="1795" width="38" style="20" customWidth="1"/>
    <col min="1796" max="1796" width="16" style="20" bestFit="1" customWidth="1"/>
    <col min="1797" max="1797" width="14.5546875" style="20" customWidth="1"/>
    <col min="1798" max="1798" width="13.33203125" style="20" customWidth="1"/>
    <col min="1799" max="1799" width="16" style="20" bestFit="1" customWidth="1"/>
    <col min="1800" max="1800" width="14.33203125" style="20" bestFit="1" customWidth="1"/>
    <col min="1801" max="1801" width="14" style="20" customWidth="1"/>
    <col min="1802" max="1802" width="13.5546875" style="20" customWidth="1"/>
    <col min="1803" max="1803" width="12.88671875" style="20" customWidth="1"/>
    <col min="1804" max="1804" width="14.33203125" style="20" customWidth="1"/>
    <col min="1805" max="2048" width="6.88671875" style="20"/>
    <col min="2049" max="2049" width="14.109375" style="20" customWidth="1"/>
    <col min="2050" max="2050" width="16.6640625" style="20" customWidth="1"/>
    <col min="2051" max="2051" width="38" style="20" customWidth="1"/>
    <col min="2052" max="2052" width="16" style="20" bestFit="1" customWidth="1"/>
    <col min="2053" max="2053" width="14.5546875" style="20" customWidth="1"/>
    <col min="2054" max="2054" width="13.33203125" style="20" customWidth="1"/>
    <col min="2055" max="2055" width="16" style="20" bestFit="1" customWidth="1"/>
    <col min="2056" max="2056" width="14.33203125" style="20" bestFit="1" customWidth="1"/>
    <col min="2057" max="2057" width="14" style="20" customWidth="1"/>
    <col min="2058" max="2058" width="13.5546875" style="20" customWidth="1"/>
    <col min="2059" max="2059" width="12.88671875" style="20" customWidth="1"/>
    <col min="2060" max="2060" width="14.33203125" style="20" customWidth="1"/>
    <col min="2061" max="2304" width="6.88671875" style="20"/>
    <col min="2305" max="2305" width="14.109375" style="20" customWidth="1"/>
    <col min="2306" max="2306" width="16.6640625" style="20" customWidth="1"/>
    <col min="2307" max="2307" width="38" style="20" customWidth="1"/>
    <col min="2308" max="2308" width="16" style="20" bestFit="1" customWidth="1"/>
    <col min="2309" max="2309" width="14.5546875" style="20" customWidth="1"/>
    <col min="2310" max="2310" width="13.33203125" style="20" customWidth="1"/>
    <col min="2311" max="2311" width="16" style="20" bestFit="1" customWidth="1"/>
    <col min="2312" max="2312" width="14.33203125" style="20" bestFit="1" customWidth="1"/>
    <col min="2313" max="2313" width="14" style="20" customWidth="1"/>
    <col min="2314" max="2314" width="13.5546875" style="20" customWidth="1"/>
    <col min="2315" max="2315" width="12.88671875" style="20" customWidth="1"/>
    <col min="2316" max="2316" width="14.33203125" style="20" customWidth="1"/>
    <col min="2317" max="2560" width="6.88671875" style="20"/>
    <col min="2561" max="2561" width="14.109375" style="20" customWidth="1"/>
    <col min="2562" max="2562" width="16.6640625" style="20" customWidth="1"/>
    <col min="2563" max="2563" width="38" style="20" customWidth="1"/>
    <col min="2564" max="2564" width="16" style="20" bestFit="1" customWidth="1"/>
    <col min="2565" max="2565" width="14.5546875" style="20" customWidth="1"/>
    <col min="2566" max="2566" width="13.33203125" style="20" customWidth="1"/>
    <col min="2567" max="2567" width="16" style="20" bestFit="1" customWidth="1"/>
    <col min="2568" max="2568" width="14.33203125" style="20" bestFit="1" customWidth="1"/>
    <col min="2569" max="2569" width="14" style="20" customWidth="1"/>
    <col min="2570" max="2570" width="13.5546875" style="20" customWidth="1"/>
    <col min="2571" max="2571" width="12.88671875" style="20" customWidth="1"/>
    <col min="2572" max="2572" width="14.33203125" style="20" customWidth="1"/>
    <col min="2573" max="2816" width="6.88671875" style="20"/>
    <col min="2817" max="2817" width="14.109375" style="20" customWidth="1"/>
    <col min="2818" max="2818" width="16.6640625" style="20" customWidth="1"/>
    <col min="2819" max="2819" width="38" style="20" customWidth="1"/>
    <col min="2820" max="2820" width="16" style="20" bestFit="1" customWidth="1"/>
    <col min="2821" max="2821" width="14.5546875" style="20" customWidth="1"/>
    <col min="2822" max="2822" width="13.33203125" style="20" customWidth="1"/>
    <col min="2823" max="2823" width="16" style="20" bestFit="1" customWidth="1"/>
    <col min="2824" max="2824" width="14.33203125" style="20" bestFit="1" customWidth="1"/>
    <col min="2825" max="2825" width="14" style="20" customWidth="1"/>
    <col min="2826" max="2826" width="13.5546875" style="20" customWidth="1"/>
    <col min="2827" max="2827" width="12.88671875" style="20" customWidth="1"/>
    <col min="2828" max="2828" width="14.33203125" style="20" customWidth="1"/>
    <col min="2829" max="3072" width="6.88671875" style="20"/>
    <col min="3073" max="3073" width="14.109375" style="20" customWidth="1"/>
    <col min="3074" max="3074" width="16.6640625" style="20" customWidth="1"/>
    <col min="3075" max="3075" width="38" style="20" customWidth="1"/>
    <col min="3076" max="3076" width="16" style="20" bestFit="1" customWidth="1"/>
    <col min="3077" max="3077" width="14.5546875" style="20" customWidth="1"/>
    <col min="3078" max="3078" width="13.33203125" style="20" customWidth="1"/>
    <col min="3079" max="3079" width="16" style="20" bestFit="1" customWidth="1"/>
    <col min="3080" max="3080" width="14.33203125" style="20" bestFit="1" customWidth="1"/>
    <col min="3081" max="3081" width="14" style="20" customWidth="1"/>
    <col min="3082" max="3082" width="13.5546875" style="20" customWidth="1"/>
    <col min="3083" max="3083" width="12.88671875" style="20" customWidth="1"/>
    <col min="3084" max="3084" width="14.33203125" style="20" customWidth="1"/>
    <col min="3085" max="3328" width="6.88671875" style="20"/>
    <col min="3329" max="3329" width="14.109375" style="20" customWidth="1"/>
    <col min="3330" max="3330" width="16.6640625" style="20" customWidth="1"/>
    <col min="3331" max="3331" width="38" style="20" customWidth="1"/>
    <col min="3332" max="3332" width="16" style="20" bestFit="1" customWidth="1"/>
    <col min="3333" max="3333" width="14.5546875" style="20" customWidth="1"/>
    <col min="3334" max="3334" width="13.33203125" style="20" customWidth="1"/>
    <col min="3335" max="3335" width="16" style="20" bestFit="1" customWidth="1"/>
    <col min="3336" max="3336" width="14.33203125" style="20" bestFit="1" customWidth="1"/>
    <col min="3337" max="3337" width="14" style="20" customWidth="1"/>
    <col min="3338" max="3338" width="13.5546875" style="20" customWidth="1"/>
    <col min="3339" max="3339" width="12.88671875" style="20" customWidth="1"/>
    <col min="3340" max="3340" width="14.33203125" style="20" customWidth="1"/>
    <col min="3341" max="3584" width="6.88671875" style="20"/>
    <col min="3585" max="3585" width="14.109375" style="20" customWidth="1"/>
    <col min="3586" max="3586" width="16.6640625" style="20" customWidth="1"/>
    <col min="3587" max="3587" width="38" style="20" customWidth="1"/>
    <col min="3588" max="3588" width="16" style="20" bestFit="1" customWidth="1"/>
    <col min="3589" max="3589" width="14.5546875" style="20" customWidth="1"/>
    <col min="3590" max="3590" width="13.33203125" style="20" customWidth="1"/>
    <col min="3591" max="3591" width="16" style="20" bestFit="1" customWidth="1"/>
    <col min="3592" max="3592" width="14.33203125" style="20" bestFit="1" customWidth="1"/>
    <col min="3593" max="3593" width="14" style="20" customWidth="1"/>
    <col min="3594" max="3594" width="13.5546875" style="20" customWidth="1"/>
    <col min="3595" max="3595" width="12.88671875" style="20" customWidth="1"/>
    <col min="3596" max="3596" width="14.33203125" style="20" customWidth="1"/>
    <col min="3597" max="3840" width="6.88671875" style="20"/>
    <col min="3841" max="3841" width="14.109375" style="20" customWidth="1"/>
    <col min="3842" max="3842" width="16.6640625" style="20" customWidth="1"/>
    <col min="3843" max="3843" width="38" style="20" customWidth="1"/>
    <col min="3844" max="3844" width="16" style="20" bestFit="1" customWidth="1"/>
    <col min="3845" max="3845" width="14.5546875" style="20" customWidth="1"/>
    <col min="3846" max="3846" width="13.33203125" style="20" customWidth="1"/>
    <col min="3847" max="3847" width="16" style="20" bestFit="1" customWidth="1"/>
    <col min="3848" max="3848" width="14.33203125" style="20" bestFit="1" customWidth="1"/>
    <col min="3849" max="3849" width="14" style="20" customWidth="1"/>
    <col min="3850" max="3850" width="13.5546875" style="20" customWidth="1"/>
    <col min="3851" max="3851" width="12.88671875" style="20" customWidth="1"/>
    <col min="3852" max="3852" width="14.33203125" style="20" customWidth="1"/>
    <col min="3853" max="4096" width="6.88671875" style="20"/>
    <col min="4097" max="4097" width="14.109375" style="20" customWidth="1"/>
    <col min="4098" max="4098" width="16.6640625" style="20" customWidth="1"/>
    <col min="4099" max="4099" width="38" style="20" customWidth="1"/>
    <col min="4100" max="4100" width="16" style="20" bestFit="1" customWidth="1"/>
    <col min="4101" max="4101" width="14.5546875" style="20" customWidth="1"/>
    <col min="4102" max="4102" width="13.33203125" style="20" customWidth="1"/>
    <col min="4103" max="4103" width="16" style="20" bestFit="1" customWidth="1"/>
    <col min="4104" max="4104" width="14.33203125" style="20" bestFit="1" customWidth="1"/>
    <col min="4105" max="4105" width="14" style="20" customWidth="1"/>
    <col min="4106" max="4106" width="13.5546875" style="20" customWidth="1"/>
    <col min="4107" max="4107" width="12.88671875" style="20" customWidth="1"/>
    <col min="4108" max="4108" width="14.33203125" style="20" customWidth="1"/>
    <col min="4109" max="4352" width="6.88671875" style="20"/>
    <col min="4353" max="4353" width="14.109375" style="20" customWidth="1"/>
    <col min="4354" max="4354" width="16.6640625" style="20" customWidth="1"/>
    <col min="4355" max="4355" width="38" style="20" customWidth="1"/>
    <col min="4356" max="4356" width="16" style="20" bestFit="1" customWidth="1"/>
    <col min="4357" max="4357" width="14.5546875" style="20" customWidth="1"/>
    <col min="4358" max="4358" width="13.33203125" style="20" customWidth="1"/>
    <col min="4359" max="4359" width="16" style="20" bestFit="1" customWidth="1"/>
    <col min="4360" max="4360" width="14.33203125" style="20" bestFit="1" customWidth="1"/>
    <col min="4361" max="4361" width="14" style="20" customWidth="1"/>
    <col min="4362" max="4362" width="13.5546875" style="20" customWidth="1"/>
    <col min="4363" max="4363" width="12.88671875" style="20" customWidth="1"/>
    <col min="4364" max="4364" width="14.33203125" style="20" customWidth="1"/>
    <col min="4365" max="4608" width="6.88671875" style="20"/>
    <col min="4609" max="4609" width="14.109375" style="20" customWidth="1"/>
    <col min="4610" max="4610" width="16.6640625" style="20" customWidth="1"/>
    <col min="4611" max="4611" width="38" style="20" customWidth="1"/>
    <col min="4612" max="4612" width="16" style="20" bestFit="1" customWidth="1"/>
    <col min="4613" max="4613" width="14.5546875" style="20" customWidth="1"/>
    <col min="4614" max="4614" width="13.33203125" style="20" customWidth="1"/>
    <col min="4615" max="4615" width="16" style="20" bestFit="1" customWidth="1"/>
    <col min="4616" max="4616" width="14.33203125" style="20" bestFit="1" customWidth="1"/>
    <col min="4617" max="4617" width="14" style="20" customWidth="1"/>
    <col min="4618" max="4618" width="13.5546875" style="20" customWidth="1"/>
    <col min="4619" max="4619" width="12.88671875" style="20" customWidth="1"/>
    <col min="4620" max="4620" width="14.33203125" style="20" customWidth="1"/>
    <col min="4621" max="4864" width="6.88671875" style="20"/>
    <col min="4865" max="4865" width="14.109375" style="20" customWidth="1"/>
    <col min="4866" max="4866" width="16.6640625" style="20" customWidth="1"/>
    <col min="4867" max="4867" width="38" style="20" customWidth="1"/>
    <col min="4868" max="4868" width="16" style="20" bestFit="1" customWidth="1"/>
    <col min="4869" max="4869" width="14.5546875" style="20" customWidth="1"/>
    <col min="4870" max="4870" width="13.33203125" style="20" customWidth="1"/>
    <col min="4871" max="4871" width="16" style="20" bestFit="1" customWidth="1"/>
    <col min="4872" max="4872" width="14.33203125" style="20" bestFit="1" customWidth="1"/>
    <col min="4873" max="4873" width="14" style="20" customWidth="1"/>
    <col min="4874" max="4874" width="13.5546875" style="20" customWidth="1"/>
    <col min="4875" max="4875" width="12.88671875" style="20" customWidth="1"/>
    <col min="4876" max="4876" width="14.33203125" style="20" customWidth="1"/>
    <col min="4877" max="5120" width="6.88671875" style="20"/>
    <col min="5121" max="5121" width="14.109375" style="20" customWidth="1"/>
    <col min="5122" max="5122" width="16.6640625" style="20" customWidth="1"/>
    <col min="5123" max="5123" width="38" style="20" customWidth="1"/>
    <col min="5124" max="5124" width="16" style="20" bestFit="1" customWidth="1"/>
    <col min="5125" max="5125" width="14.5546875" style="20" customWidth="1"/>
    <col min="5126" max="5126" width="13.33203125" style="20" customWidth="1"/>
    <col min="5127" max="5127" width="16" style="20" bestFit="1" customWidth="1"/>
    <col min="5128" max="5128" width="14.33203125" style="20" bestFit="1" customWidth="1"/>
    <col min="5129" max="5129" width="14" style="20" customWidth="1"/>
    <col min="5130" max="5130" width="13.5546875" style="20" customWidth="1"/>
    <col min="5131" max="5131" width="12.88671875" style="20" customWidth="1"/>
    <col min="5132" max="5132" width="14.33203125" style="20" customWidth="1"/>
    <col min="5133" max="5376" width="6.88671875" style="20"/>
    <col min="5377" max="5377" width="14.109375" style="20" customWidth="1"/>
    <col min="5378" max="5378" width="16.6640625" style="20" customWidth="1"/>
    <col min="5379" max="5379" width="38" style="20" customWidth="1"/>
    <col min="5380" max="5380" width="16" style="20" bestFit="1" customWidth="1"/>
    <col min="5381" max="5381" width="14.5546875" style="20" customWidth="1"/>
    <col min="5382" max="5382" width="13.33203125" style="20" customWidth="1"/>
    <col min="5383" max="5383" width="16" style="20" bestFit="1" customWidth="1"/>
    <col min="5384" max="5384" width="14.33203125" style="20" bestFit="1" customWidth="1"/>
    <col min="5385" max="5385" width="14" style="20" customWidth="1"/>
    <col min="5386" max="5386" width="13.5546875" style="20" customWidth="1"/>
    <col min="5387" max="5387" width="12.88671875" style="20" customWidth="1"/>
    <col min="5388" max="5388" width="14.33203125" style="20" customWidth="1"/>
    <col min="5389" max="5632" width="6.88671875" style="20"/>
    <col min="5633" max="5633" width="14.109375" style="20" customWidth="1"/>
    <col min="5634" max="5634" width="16.6640625" style="20" customWidth="1"/>
    <col min="5635" max="5635" width="38" style="20" customWidth="1"/>
    <col min="5636" max="5636" width="16" style="20" bestFit="1" customWidth="1"/>
    <col min="5637" max="5637" width="14.5546875" style="20" customWidth="1"/>
    <col min="5638" max="5638" width="13.33203125" style="20" customWidth="1"/>
    <col min="5639" max="5639" width="16" style="20" bestFit="1" customWidth="1"/>
    <col min="5640" max="5640" width="14.33203125" style="20" bestFit="1" customWidth="1"/>
    <col min="5641" max="5641" width="14" style="20" customWidth="1"/>
    <col min="5642" max="5642" width="13.5546875" style="20" customWidth="1"/>
    <col min="5643" max="5643" width="12.88671875" style="20" customWidth="1"/>
    <col min="5644" max="5644" width="14.33203125" style="20" customWidth="1"/>
    <col min="5645" max="5888" width="6.88671875" style="20"/>
    <col min="5889" max="5889" width="14.109375" style="20" customWidth="1"/>
    <col min="5890" max="5890" width="16.6640625" style="20" customWidth="1"/>
    <col min="5891" max="5891" width="38" style="20" customWidth="1"/>
    <col min="5892" max="5892" width="16" style="20" bestFit="1" customWidth="1"/>
    <col min="5893" max="5893" width="14.5546875" style="20" customWidth="1"/>
    <col min="5894" max="5894" width="13.33203125" style="20" customWidth="1"/>
    <col min="5895" max="5895" width="16" style="20" bestFit="1" customWidth="1"/>
    <col min="5896" max="5896" width="14.33203125" style="20" bestFit="1" customWidth="1"/>
    <col min="5897" max="5897" width="14" style="20" customWidth="1"/>
    <col min="5898" max="5898" width="13.5546875" style="20" customWidth="1"/>
    <col min="5899" max="5899" width="12.88671875" style="20" customWidth="1"/>
    <col min="5900" max="5900" width="14.33203125" style="20" customWidth="1"/>
    <col min="5901" max="6144" width="6.88671875" style="20"/>
    <col min="6145" max="6145" width="14.109375" style="20" customWidth="1"/>
    <col min="6146" max="6146" width="16.6640625" style="20" customWidth="1"/>
    <col min="6147" max="6147" width="38" style="20" customWidth="1"/>
    <col min="6148" max="6148" width="16" style="20" bestFit="1" customWidth="1"/>
    <col min="6149" max="6149" width="14.5546875" style="20" customWidth="1"/>
    <col min="6150" max="6150" width="13.33203125" style="20" customWidth="1"/>
    <col min="6151" max="6151" width="16" style="20" bestFit="1" customWidth="1"/>
    <col min="6152" max="6152" width="14.33203125" style="20" bestFit="1" customWidth="1"/>
    <col min="6153" max="6153" width="14" style="20" customWidth="1"/>
    <col min="6154" max="6154" width="13.5546875" style="20" customWidth="1"/>
    <col min="6155" max="6155" width="12.88671875" style="20" customWidth="1"/>
    <col min="6156" max="6156" width="14.33203125" style="20" customWidth="1"/>
    <col min="6157" max="6400" width="6.88671875" style="20"/>
    <col min="6401" max="6401" width="14.109375" style="20" customWidth="1"/>
    <col min="6402" max="6402" width="16.6640625" style="20" customWidth="1"/>
    <col min="6403" max="6403" width="38" style="20" customWidth="1"/>
    <col min="6404" max="6404" width="16" style="20" bestFit="1" customWidth="1"/>
    <col min="6405" max="6405" width="14.5546875" style="20" customWidth="1"/>
    <col min="6406" max="6406" width="13.33203125" style="20" customWidth="1"/>
    <col min="6407" max="6407" width="16" style="20" bestFit="1" customWidth="1"/>
    <col min="6408" max="6408" width="14.33203125" style="20" bestFit="1" customWidth="1"/>
    <col min="6409" max="6409" width="14" style="20" customWidth="1"/>
    <col min="6410" max="6410" width="13.5546875" style="20" customWidth="1"/>
    <col min="6411" max="6411" width="12.88671875" style="20" customWidth="1"/>
    <col min="6412" max="6412" width="14.33203125" style="20" customWidth="1"/>
    <col min="6413" max="6656" width="6.88671875" style="20"/>
    <col min="6657" max="6657" width="14.109375" style="20" customWidth="1"/>
    <col min="6658" max="6658" width="16.6640625" style="20" customWidth="1"/>
    <col min="6659" max="6659" width="38" style="20" customWidth="1"/>
    <col min="6660" max="6660" width="16" style="20" bestFit="1" customWidth="1"/>
    <col min="6661" max="6661" width="14.5546875" style="20" customWidth="1"/>
    <col min="6662" max="6662" width="13.33203125" style="20" customWidth="1"/>
    <col min="6663" max="6663" width="16" style="20" bestFit="1" customWidth="1"/>
    <col min="6664" max="6664" width="14.33203125" style="20" bestFit="1" customWidth="1"/>
    <col min="6665" max="6665" width="14" style="20" customWidth="1"/>
    <col min="6666" max="6666" width="13.5546875" style="20" customWidth="1"/>
    <col min="6667" max="6667" width="12.88671875" style="20" customWidth="1"/>
    <col min="6668" max="6668" width="14.33203125" style="20" customWidth="1"/>
    <col min="6669" max="6912" width="6.88671875" style="20"/>
    <col min="6913" max="6913" width="14.109375" style="20" customWidth="1"/>
    <col min="6914" max="6914" width="16.6640625" style="20" customWidth="1"/>
    <col min="6915" max="6915" width="38" style="20" customWidth="1"/>
    <col min="6916" max="6916" width="16" style="20" bestFit="1" customWidth="1"/>
    <col min="6917" max="6917" width="14.5546875" style="20" customWidth="1"/>
    <col min="6918" max="6918" width="13.33203125" style="20" customWidth="1"/>
    <col min="6919" max="6919" width="16" style="20" bestFit="1" customWidth="1"/>
    <col min="6920" max="6920" width="14.33203125" style="20" bestFit="1" customWidth="1"/>
    <col min="6921" max="6921" width="14" style="20" customWidth="1"/>
    <col min="6922" max="6922" width="13.5546875" style="20" customWidth="1"/>
    <col min="6923" max="6923" width="12.88671875" style="20" customWidth="1"/>
    <col min="6924" max="6924" width="14.33203125" style="20" customWidth="1"/>
    <col min="6925" max="7168" width="6.88671875" style="20"/>
    <col min="7169" max="7169" width="14.109375" style="20" customWidth="1"/>
    <col min="7170" max="7170" width="16.6640625" style="20" customWidth="1"/>
    <col min="7171" max="7171" width="38" style="20" customWidth="1"/>
    <col min="7172" max="7172" width="16" style="20" bestFit="1" customWidth="1"/>
    <col min="7173" max="7173" width="14.5546875" style="20" customWidth="1"/>
    <col min="7174" max="7174" width="13.33203125" style="20" customWidth="1"/>
    <col min="7175" max="7175" width="16" style="20" bestFit="1" customWidth="1"/>
    <col min="7176" max="7176" width="14.33203125" style="20" bestFit="1" customWidth="1"/>
    <col min="7177" max="7177" width="14" style="20" customWidth="1"/>
    <col min="7178" max="7178" width="13.5546875" style="20" customWidth="1"/>
    <col min="7179" max="7179" width="12.88671875" style="20" customWidth="1"/>
    <col min="7180" max="7180" width="14.33203125" style="20" customWidth="1"/>
    <col min="7181" max="7424" width="6.88671875" style="20"/>
    <col min="7425" max="7425" width="14.109375" style="20" customWidth="1"/>
    <col min="7426" max="7426" width="16.6640625" style="20" customWidth="1"/>
    <col min="7427" max="7427" width="38" style="20" customWidth="1"/>
    <col min="7428" max="7428" width="16" style="20" bestFit="1" customWidth="1"/>
    <col min="7429" max="7429" width="14.5546875" style="20" customWidth="1"/>
    <col min="7430" max="7430" width="13.33203125" style="20" customWidth="1"/>
    <col min="7431" max="7431" width="16" style="20" bestFit="1" customWidth="1"/>
    <col min="7432" max="7432" width="14.33203125" style="20" bestFit="1" customWidth="1"/>
    <col min="7433" max="7433" width="14" style="20" customWidth="1"/>
    <col min="7434" max="7434" width="13.5546875" style="20" customWidth="1"/>
    <col min="7435" max="7435" width="12.88671875" style="20" customWidth="1"/>
    <col min="7436" max="7436" width="14.33203125" style="20" customWidth="1"/>
    <col min="7437" max="7680" width="6.88671875" style="20"/>
    <col min="7681" max="7681" width="14.109375" style="20" customWidth="1"/>
    <col min="7682" max="7682" width="16.6640625" style="20" customWidth="1"/>
    <col min="7683" max="7683" width="38" style="20" customWidth="1"/>
    <col min="7684" max="7684" width="16" style="20" bestFit="1" customWidth="1"/>
    <col min="7685" max="7685" width="14.5546875" style="20" customWidth="1"/>
    <col min="7686" max="7686" width="13.33203125" style="20" customWidth="1"/>
    <col min="7687" max="7687" width="16" style="20" bestFit="1" customWidth="1"/>
    <col min="7688" max="7688" width="14.33203125" style="20" bestFit="1" customWidth="1"/>
    <col min="7689" max="7689" width="14" style="20" customWidth="1"/>
    <col min="7690" max="7690" width="13.5546875" style="20" customWidth="1"/>
    <col min="7691" max="7691" width="12.88671875" style="20" customWidth="1"/>
    <col min="7692" max="7692" width="14.33203125" style="20" customWidth="1"/>
    <col min="7693" max="7936" width="6.88671875" style="20"/>
    <col min="7937" max="7937" width="14.109375" style="20" customWidth="1"/>
    <col min="7938" max="7938" width="16.6640625" style="20" customWidth="1"/>
    <col min="7939" max="7939" width="38" style="20" customWidth="1"/>
    <col min="7940" max="7940" width="16" style="20" bestFit="1" customWidth="1"/>
    <col min="7941" max="7941" width="14.5546875" style="20" customWidth="1"/>
    <col min="7942" max="7942" width="13.33203125" style="20" customWidth="1"/>
    <col min="7943" max="7943" width="16" style="20" bestFit="1" customWidth="1"/>
    <col min="7944" max="7944" width="14.33203125" style="20" bestFit="1" customWidth="1"/>
    <col min="7945" max="7945" width="14" style="20" customWidth="1"/>
    <col min="7946" max="7946" width="13.5546875" style="20" customWidth="1"/>
    <col min="7947" max="7947" width="12.88671875" style="20" customWidth="1"/>
    <col min="7948" max="7948" width="14.33203125" style="20" customWidth="1"/>
    <col min="7949" max="8192" width="6.88671875" style="20"/>
    <col min="8193" max="8193" width="14.109375" style="20" customWidth="1"/>
    <col min="8194" max="8194" width="16.6640625" style="20" customWidth="1"/>
    <col min="8195" max="8195" width="38" style="20" customWidth="1"/>
    <col min="8196" max="8196" width="16" style="20" bestFit="1" customWidth="1"/>
    <col min="8197" max="8197" width="14.5546875" style="20" customWidth="1"/>
    <col min="8198" max="8198" width="13.33203125" style="20" customWidth="1"/>
    <col min="8199" max="8199" width="16" style="20" bestFit="1" customWidth="1"/>
    <col min="8200" max="8200" width="14.33203125" style="20" bestFit="1" customWidth="1"/>
    <col min="8201" max="8201" width="14" style="20" customWidth="1"/>
    <col min="8202" max="8202" width="13.5546875" style="20" customWidth="1"/>
    <col min="8203" max="8203" width="12.88671875" style="20" customWidth="1"/>
    <col min="8204" max="8204" width="14.33203125" style="20" customWidth="1"/>
    <col min="8205" max="8448" width="6.88671875" style="20"/>
    <col min="8449" max="8449" width="14.109375" style="20" customWidth="1"/>
    <col min="8450" max="8450" width="16.6640625" style="20" customWidth="1"/>
    <col min="8451" max="8451" width="38" style="20" customWidth="1"/>
    <col min="8452" max="8452" width="16" style="20" bestFit="1" customWidth="1"/>
    <col min="8453" max="8453" width="14.5546875" style="20" customWidth="1"/>
    <col min="8454" max="8454" width="13.33203125" style="20" customWidth="1"/>
    <col min="8455" max="8455" width="16" style="20" bestFit="1" customWidth="1"/>
    <col min="8456" max="8456" width="14.33203125" style="20" bestFit="1" customWidth="1"/>
    <col min="8457" max="8457" width="14" style="20" customWidth="1"/>
    <col min="8458" max="8458" width="13.5546875" style="20" customWidth="1"/>
    <col min="8459" max="8459" width="12.88671875" style="20" customWidth="1"/>
    <col min="8460" max="8460" width="14.33203125" style="20" customWidth="1"/>
    <col min="8461" max="8704" width="6.88671875" style="20"/>
    <col min="8705" max="8705" width="14.109375" style="20" customWidth="1"/>
    <col min="8706" max="8706" width="16.6640625" style="20" customWidth="1"/>
    <col min="8707" max="8707" width="38" style="20" customWidth="1"/>
    <col min="8708" max="8708" width="16" style="20" bestFit="1" customWidth="1"/>
    <col min="8709" max="8709" width="14.5546875" style="20" customWidth="1"/>
    <col min="8710" max="8710" width="13.33203125" style="20" customWidth="1"/>
    <col min="8711" max="8711" width="16" style="20" bestFit="1" customWidth="1"/>
    <col min="8712" max="8712" width="14.33203125" style="20" bestFit="1" customWidth="1"/>
    <col min="8713" max="8713" width="14" style="20" customWidth="1"/>
    <col min="8714" max="8714" width="13.5546875" style="20" customWidth="1"/>
    <col min="8715" max="8715" width="12.88671875" style="20" customWidth="1"/>
    <col min="8716" max="8716" width="14.33203125" style="20" customWidth="1"/>
    <col min="8717" max="8960" width="6.88671875" style="20"/>
    <col min="8961" max="8961" width="14.109375" style="20" customWidth="1"/>
    <col min="8962" max="8962" width="16.6640625" style="20" customWidth="1"/>
    <col min="8963" max="8963" width="38" style="20" customWidth="1"/>
    <col min="8964" max="8964" width="16" style="20" bestFit="1" customWidth="1"/>
    <col min="8965" max="8965" width="14.5546875" style="20" customWidth="1"/>
    <col min="8966" max="8966" width="13.33203125" style="20" customWidth="1"/>
    <col min="8967" max="8967" width="16" style="20" bestFit="1" customWidth="1"/>
    <col min="8968" max="8968" width="14.33203125" style="20" bestFit="1" customWidth="1"/>
    <col min="8969" max="8969" width="14" style="20" customWidth="1"/>
    <col min="8970" max="8970" width="13.5546875" style="20" customWidth="1"/>
    <col min="8971" max="8971" width="12.88671875" style="20" customWidth="1"/>
    <col min="8972" max="8972" width="14.33203125" style="20" customWidth="1"/>
    <col min="8973" max="9216" width="6.88671875" style="20"/>
    <col min="9217" max="9217" width="14.109375" style="20" customWidth="1"/>
    <col min="9218" max="9218" width="16.6640625" style="20" customWidth="1"/>
    <col min="9219" max="9219" width="38" style="20" customWidth="1"/>
    <col min="9220" max="9220" width="16" style="20" bestFit="1" customWidth="1"/>
    <col min="9221" max="9221" width="14.5546875" style="20" customWidth="1"/>
    <col min="9222" max="9222" width="13.33203125" style="20" customWidth="1"/>
    <col min="9223" max="9223" width="16" style="20" bestFit="1" customWidth="1"/>
    <col min="9224" max="9224" width="14.33203125" style="20" bestFit="1" customWidth="1"/>
    <col min="9225" max="9225" width="14" style="20" customWidth="1"/>
    <col min="9226" max="9226" width="13.5546875" style="20" customWidth="1"/>
    <col min="9227" max="9227" width="12.88671875" style="20" customWidth="1"/>
    <col min="9228" max="9228" width="14.33203125" style="20" customWidth="1"/>
    <col min="9229" max="9472" width="6.88671875" style="20"/>
    <col min="9473" max="9473" width="14.109375" style="20" customWidth="1"/>
    <col min="9474" max="9474" width="16.6640625" style="20" customWidth="1"/>
    <col min="9475" max="9475" width="38" style="20" customWidth="1"/>
    <col min="9476" max="9476" width="16" style="20" bestFit="1" customWidth="1"/>
    <col min="9477" max="9477" width="14.5546875" style="20" customWidth="1"/>
    <col min="9478" max="9478" width="13.33203125" style="20" customWidth="1"/>
    <col min="9479" max="9479" width="16" style="20" bestFit="1" customWidth="1"/>
    <col min="9480" max="9480" width="14.33203125" style="20" bestFit="1" customWidth="1"/>
    <col min="9481" max="9481" width="14" style="20" customWidth="1"/>
    <col min="9482" max="9482" width="13.5546875" style="20" customWidth="1"/>
    <col min="9483" max="9483" width="12.88671875" style="20" customWidth="1"/>
    <col min="9484" max="9484" width="14.33203125" style="20" customWidth="1"/>
    <col min="9485" max="9728" width="6.88671875" style="20"/>
    <col min="9729" max="9729" width="14.109375" style="20" customWidth="1"/>
    <col min="9730" max="9730" width="16.6640625" style="20" customWidth="1"/>
    <col min="9731" max="9731" width="38" style="20" customWidth="1"/>
    <col min="9732" max="9732" width="16" style="20" bestFit="1" customWidth="1"/>
    <col min="9733" max="9733" width="14.5546875" style="20" customWidth="1"/>
    <col min="9734" max="9734" width="13.33203125" style="20" customWidth="1"/>
    <col min="9735" max="9735" width="16" style="20" bestFit="1" customWidth="1"/>
    <col min="9736" max="9736" width="14.33203125" style="20" bestFit="1" customWidth="1"/>
    <col min="9737" max="9737" width="14" style="20" customWidth="1"/>
    <col min="9738" max="9738" width="13.5546875" style="20" customWidth="1"/>
    <col min="9739" max="9739" width="12.88671875" style="20" customWidth="1"/>
    <col min="9740" max="9740" width="14.33203125" style="20" customWidth="1"/>
    <col min="9741" max="9984" width="6.88671875" style="20"/>
    <col min="9985" max="9985" width="14.109375" style="20" customWidth="1"/>
    <col min="9986" max="9986" width="16.6640625" style="20" customWidth="1"/>
    <col min="9987" max="9987" width="38" style="20" customWidth="1"/>
    <col min="9988" max="9988" width="16" style="20" bestFit="1" customWidth="1"/>
    <col min="9989" max="9989" width="14.5546875" style="20" customWidth="1"/>
    <col min="9990" max="9990" width="13.33203125" style="20" customWidth="1"/>
    <col min="9991" max="9991" width="16" style="20" bestFit="1" customWidth="1"/>
    <col min="9992" max="9992" width="14.33203125" style="20" bestFit="1" customWidth="1"/>
    <col min="9993" max="9993" width="14" style="20" customWidth="1"/>
    <col min="9994" max="9994" width="13.5546875" style="20" customWidth="1"/>
    <col min="9995" max="9995" width="12.88671875" style="20" customWidth="1"/>
    <col min="9996" max="9996" width="14.33203125" style="20" customWidth="1"/>
    <col min="9997" max="10240" width="6.88671875" style="20"/>
    <col min="10241" max="10241" width="14.109375" style="20" customWidth="1"/>
    <col min="10242" max="10242" width="16.6640625" style="20" customWidth="1"/>
    <col min="10243" max="10243" width="38" style="20" customWidth="1"/>
    <col min="10244" max="10244" width="16" style="20" bestFit="1" customWidth="1"/>
    <col min="10245" max="10245" width="14.5546875" style="20" customWidth="1"/>
    <col min="10246" max="10246" width="13.33203125" style="20" customWidth="1"/>
    <col min="10247" max="10247" width="16" style="20" bestFit="1" customWidth="1"/>
    <col min="10248" max="10248" width="14.33203125" style="20" bestFit="1" customWidth="1"/>
    <col min="10249" max="10249" width="14" style="20" customWidth="1"/>
    <col min="10250" max="10250" width="13.5546875" style="20" customWidth="1"/>
    <col min="10251" max="10251" width="12.88671875" style="20" customWidth="1"/>
    <col min="10252" max="10252" width="14.33203125" style="20" customWidth="1"/>
    <col min="10253" max="10496" width="6.88671875" style="20"/>
    <col min="10497" max="10497" width="14.109375" style="20" customWidth="1"/>
    <col min="10498" max="10498" width="16.6640625" style="20" customWidth="1"/>
    <col min="10499" max="10499" width="38" style="20" customWidth="1"/>
    <col min="10500" max="10500" width="16" style="20" bestFit="1" customWidth="1"/>
    <col min="10501" max="10501" width="14.5546875" style="20" customWidth="1"/>
    <col min="10502" max="10502" width="13.33203125" style="20" customWidth="1"/>
    <col min="10503" max="10503" width="16" style="20" bestFit="1" customWidth="1"/>
    <col min="10504" max="10504" width="14.33203125" style="20" bestFit="1" customWidth="1"/>
    <col min="10505" max="10505" width="14" style="20" customWidth="1"/>
    <col min="10506" max="10506" width="13.5546875" style="20" customWidth="1"/>
    <col min="10507" max="10507" width="12.88671875" style="20" customWidth="1"/>
    <col min="10508" max="10508" width="14.33203125" style="20" customWidth="1"/>
    <col min="10509" max="10752" width="6.88671875" style="20"/>
    <col min="10753" max="10753" width="14.109375" style="20" customWidth="1"/>
    <col min="10754" max="10754" width="16.6640625" style="20" customWidth="1"/>
    <col min="10755" max="10755" width="38" style="20" customWidth="1"/>
    <col min="10756" max="10756" width="16" style="20" bestFit="1" customWidth="1"/>
    <col min="10757" max="10757" width="14.5546875" style="20" customWidth="1"/>
    <col min="10758" max="10758" width="13.33203125" style="20" customWidth="1"/>
    <col min="10759" max="10759" width="16" style="20" bestFit="1" customWidth="1"/>
    <col min="10760" max="10760" width="14.33203125" style="20" bestFit="1" customWidth="1"/>
    <col min="10761" max="10761" width="14" style="20" customWidth="1"/>
    <col min="10762" max="10762" width="13.5546875" style="20" customWidth="1"/>
    <col min="10763" max="10763" width="12.88671875" style="20" customWidth="1"/>
    <col min="10764" max="10764" width="14.33203125" style="20" customWidth="1"/>
    <col min="10765" max="11008" width="6.88671875" style="20"/>
    <col min="11009" max="11009" width="14.109375" style="20" customWidth="1"/>
    <col min="11010" max="11010" width="16.6640625" style="20" customWidth="1"/>
    <col min="11011" max="11011" width="38" style="20" customWidth="1"/>
    <col min="11012" max="11012" width="16" style="20" bestFit="1" customWidth="1"/>
    <col min="11013" max="11013" width="14.5546875" style="20" customWidth="1"/>
    <col min="11014" max="11014" width="13.33203125" style="20" customWidth="1"/>
    <col min="11015" max="11015" width="16" style="20" bestFit="1" customWidth="1"/>
    <col min="11016" max="11016" width="14.33203125" style="20" bestFit="1" customWidth="1"/>
    <col min="11017" max="11017" width="14" style="20" customWidth="1"/>
    <col min="11018" max="11018" width="13.5546875" style="20" customWidth="1"/>
    <col min="11019" max="11019" width="12.88671875" style="20" customWidth="1"/>
    <col min="11020" max="11020" width="14.33203125" style="20" customWidth="1"/>
    <col min="11021" max="11264" width="6.88671875" style="20"/>
    <col min="11265" max="11265" width="14.109375" style="20" customWidth="1"/>
    <col min="11266" max="11266" width="16.6640625" style="20" customWidth="1"/>
    <col min="11267" max="11267" width="38" style="20" customWidth="1"/>
    <col min="11268" max="11268" width="16" style="20" bestFit="1" customWidth="1"/>
    <col min="11269" max="11269" width="14.5546875" style="20" customWidth="1"/>
    <col min="11270" max="11270" width="13.33203125" style="20" customWidth="1"/>
    <col min="11271" max="11271" width="16" style="20" bestFit="1" customWidth="1"/>
    <col min="11272" max="11272" width="14.33203125" style="20" bestFit="1" customWidth="1"/>
    <col min="11273" max="11273" width="14" style="20" customWidth="1"/>
    <col min="11274" max="11274" width="13.5546875" style="20" customWidth="1"/>
    <col min="11275" max="11275" width="12.88671875" style="20" customWidth="1"/>
    <col min="11276" max="11276" width="14.33203125" style="20" customWidth="1"/>
    <col min="11277" max="11520" width="6.88671875" style="20"/>
    <col min="11521" max="11521" width="14.109375" style="20" customWidth="1"/>
    <col min="11522" max="11522" width="16.6640625" style="20" customWidth="1"/>
    <col min="11523" max="11523" width="38" style="20" customWidth="1"/>
    <col min="11524" max="11524" width="16" style="20" bestFit="1" customWidth="1"/>
    <col min="11525" max="11525" width="14.5546875" style="20" customWidth="1"/>
    <col min="11526" max="11526" width="13.33203125" style="20" customWidth="1"/>
    <col min="11527" max="11527" width="16" style="20" bestFit="1" customWidth="1"/>
    <col min="11528" max="11528" width="14.33203125" style="20" bestFit="1" customWidth="1"/>
    <col min="11529" max="11529" width="14" style="20" customWidth="1"/>
    <col min="11530" max="11530" width="13.5546875" style="20" customWidth="1"/>
    <col min="11531" max="11531" width="12.88671875" style="20" customWidth="1"/>
    <col min="11532" max="11532" width="14.33203125" style="20" customWidth="1"/>
    <col min="11533" max="11776" width="6.88671875" style="20"/>
    <col min="11777" max="11777" width="14.109375" style="20" customWidth="1"/>
    <col min="11778" max="11778" width="16.6640625" style="20" customWidth="1"/>
    <col min="11779" max="11779" width="38" style="20" customWidth="1"/>
    <col min="11780" max="11780" width="16" style="20" bestFit="1" customWidth="1"/>
    <col min="11781" max="11781" width="14.5546875" style="20" customWidth="1"/>
    <col min="11782" max="11782" width="13.33203125" style="20" customWidth="1"/>
    <col min="11783" max="11783" width="16" style="20" bestFit="1" customWidth="1"/>
    <col min="11784" max="11784" width="14.33203125" style="20" bestFit="1" customWidth="1"/>
    <col min="11785" max="11785" width="14" style="20" customWidth="1"/>
    <col min="11786" max="11786" width="13.5546875" style="20" customWidth="1"/>
    <col min="11787" max="11787" width="12.88671875" style="20" customWidth="1"/>
    <col min="11788" max="11788" width="14.33203125" style="20" customWidth="1"/>
    <col min="11789" max="12032" width="6.88671875" style="20"/>
    <col min="12033" max="12033" width="14.109375" style="20" customWidth="1"/>
    <col min="12034" max="12034" width="16.6640625" style="20" customWidth="1"/>
    <col min="12035" max="12035" width="38" style="20" customWidth="1"/>
    <col min="12036" max="12036" width="16" style="20" bestFit="1" customWidth="1"/>
    <col min="12037" max="12037" width="14.5546875" style="20" customWidth="1"/>
    <col min="12038" max="12038" width="13.33203125" style="20" customWidth="1"/>
    <col min="12039" max="12039" width="16" style="20" bestFit="1" customWidth="1"/>
    <col min="12040" max="12040" width="14.33203125" style="20" bestFit="1" customWidth="1"/>
    <col min="12041" max="12041" width="14" style="20" customWidth="1"/>
    <col min="12042" max="12042" width="13.5546875" style="20" customWidth="1"/>
    <col min="12043" max="12043" width="12.88671875" style="20" customWidth="1"/>
    <col min="12044" max="12044" width="14.33203125" style="20" customWidth="1"/>
    <col min="12045" max="12288" width="6.88671875" style="20"/>
    <col min="12289" max="12289" width="14.109375" style="20" customWidth="1"/>
    <col min="12290" max="12290" width="16.6640625" style="20" customWidth="1"/>
    <col min="12291" max="12291" width="38" style="20" customWidth="1"/>
    <col min="12292" max="12292" width="16" style="20" bestFit="1" customWidth="1"/>
    <col min="12293" max="12293" width="14.5546875" style="20" customWidth="1"/>
    <col min="12294" max="12294" width="13.33203125" style="20" customWidth="1"/>
    <col min="12295" max="12295" width="16" style="20" bestFit="1" customWidth="1"/>
    <col min="12296" max="12296" width="14.33203125" style="20" bestFit="1" customWidth="1"/>
    <col min="12297" max="12297" width="14" style="20" customWidth="1"/>
    <col min="12298" max="12298" width="13.5546875" style="20" customWidth="1"/>
    <col min="12299" max="12299" width="12.88671875" style="20" customWidth="1"/>
    <col min="12300" max="12300" width="14.33203125" style="20" customWidth="1"/>
    <col min="12301" max="12544" width="6.88671875" style="20"/>
    <col min="12545" max="12545" width="14.109375" style="20" customWidth="1"/>
    <col min="12546" max="12546" width="16.6640625" style="20" customWidth="1"/>
    <col min="12547" max="12547" width="38" style="20" customWidth="1"/>
    <col min="12548" max="12548" width="16" style="20" bestFit="1" customWidth="1"/>
    <col min="12549" max="12549" width="14.5546875" style="20" customWidth="1"/>
    <col min="12550" max="12550" width="13.33203125" style="20" customWidth="1"/>
    <col min="12551" max="12551" width="16" style="20" bestFit="1" customWidth="1"/>
    <col min="12552" max="12552" width="14.33203125" style="20" bestFit="1" customWidth="1"/>
    <col min="12553" max="12553" width="14" style="20" customWidth="1"/>
    <col min="12554" max="12554" width="13.5546875" style="20" customWidth="1"/>
    <col min="12555" max="12555" width="12.88671875" style="20" customWidth="1"/>
    <col min="12556" max="12556" width="14.33203125" style="20" customWidth="1"/>
    <col min="12557" max="12800" width="6.88671875" style="20"/>
    <col min="12801" max="12801" width="14.109375" style="20" customWidth="1"/>
    <col min="12802" max="12802" width="16.6640625" style="20" customWidth="1"/>
    <col min="12803" max="12803" width="38" style="20" customWidth="1"/>
    <col min="12804" max="12804" width="16" style="20" bestFit="1" customWidth="1"/>
    <col min="12805" max="12805" width="14.5546875" style="20" customWidth="1"/>
    <col min="12806" max="12806" width="13.33203125" style="20" customWidth="1"/>
    <col min="12807" max="12807" width="16" style="20" bestFit="1" customWidth="1"/>
    <col min="12808" max="12808" width="14.33203125" style="20" bestFit="1" customWidth="1"/>
    <col min="12809" max="12809" width="14" style="20" customWidth="1"/>
    <col min="12810" max="12810" width="13.5546875" style="20" customWidth="1"/>
    <col min="12811" max="12811" width="12.88671875" style="20" customWidth="1"/>
    <col min="12812" max="12812" width="14.33203125" style="20" customWidth="1"/>
    <col min="12813" max="13056" width="6.88671875" style="20"/>
    <col min="13057" max="13057" width="14.109375" style="20" customWidth="1"/>
    <col min="13058" max="13058" width="16.6640625" style="20" customWidth="1"/>
    <col min="13059" max="13059" width="38" style="20" customWidth="1"/>
    <col min="13060" max="13060" width="16" style="20" bestFit="1" customWidth="1"/>
    <col min="13061" max="13061" width="14.5546875" style="20" customWidth="1"/>
    <col min="13062" max="13062" width="13.33203125" style="20" customWidth="1"/>
    <col min="13063" max="13063" width="16" style="20" bestFit="1" customWidth="1"/>
    <col min="13064" max="13064" width="14.33203125" style="20" bestFit="1" customWidth="1"/>
    <col min="13065" max="13065" width="14" style="20" customWidth="1"/>
    <col min="13066" max="13066" width="13.5546875" style="20" customWidth="1"/>
    <col min="13067" max="13067" width="12.88671875" style="20" customWidth="1"/>
    <col min="13068" max="13068" width="14.33203125" style="20" customWidth="1"/>
    <col min="13069" max="13312" width="6.88671875" style="20"/>
    <col min="13313" max="13313" width="14.109375" style="20" customWidth="1"/>
    <col min="13314" max="13314" width="16.6640625" style="20" customWidth="1"/>
    <col min="13315" max="13315" width="38" style="20" customWidth="1"/>
    <col min="13316" max="13316" width="16" style="20" bestFit="1" customWidth="1"/>
    <col min="13317" max="13317" width="14.5546875" style="20" customWidth="1"/>
    <col min="13318" max="13318" width="13.33203125" style="20" customWidth="1"/>
    <col min="13319" max="13319" width="16" style="20" bestFit="1" customWidth="1"/>
    <col min="13320" max="13320" width="14.33203125" style="20" bestFit="1" customWidth="1"/>
    <col min="13321" max="13321" width="14" style="20" customWidth="1"/>
    <col min="13322" max="13322" width="13.5546875" style="20" customWidth="1"/>
    <col min="13323" max="13323" width="12.88671875" style="20" customWidth="1"/>
    <col min="13324" max="13324" width="14.33203125" style="20" customWidth="1"/>
    <col min="13325" max="13568" width="6.88671875" style="20"/>
    <col min="13569" max="13569" width="14.109375" style="20" customWidth="1"/>
    <col min="13570" max="13570" width="16.6640625" style="20" customWidth="1"/>
    <col min="13571" max="13571" width="38" style="20" customWidth="1"/>
    <col min="13572" max="13572" width="16" style="20" bestFit="1" customWidth="1"/>
    <col min="13573" max="13573" width="14.5546875" style="20" customWidth="1"/>
    <col min="13574" max="13574" width="13.33203125" style="20" customWidth="1"/>
    <col min="13575" max="13575" width="16" style="20" bestFit="1" customWidth="1"/>
    <col min="13576" max="13576" width="14.33203125" style="20" bestFit="1" customWidth="1"/>
    <col min="13577" max="13577" width="14" style="20" customWidth="1"/>
    <col min="13578" max="13578" width="13.5546875" style="20" customWidth="1"/>
    <col min="13579" max="13579" width="12.88671875" style="20" customWidth="1"/>
    <col min="13580" max="13580" width="14.33203125" style="20" customWidth="1"/>
    <col min="13581" max="13824" width="6.88671875" style="20"/>
    <col min="13825" max="13825" width="14.109375" style="20" customWidth="1"/>
    <col min="13826" max="13826" width="16.6640625" style="20" customWidth="1"/>
    <col min="13827" max="13827" width="38" style="20" customWidth="1"/>
    <col min="13828" max="13828" width="16" style="20" bestFit="1" customWidth="1"/>
    <col min="13829" max="13829" width="14.5546875" style="20" customWidth="1"/>
    <col min="13830" max="13830" width="13.33203125" style="20" customWidth="1"/>
    <col min="13831" max="13831" width="16" style="20" bestFit="1" customWidth="1"/>
    <col min="13832" max="13832" width="14.33203125" style="20" bestFit="1" customWidth="1"/>
    <col min="13833" max="13833" width="14" style="20" customWidth="1"/>
    <col min="13834" max="13834" width="13.5546875" style="20" customWidth="1"/>
    <col min="13835" max="13835" width="12.88671875" style="20" customWidth="1"/>
    <col min="13836" max="13836" width="14.33203125" style="20" customWidth="1"/>
    <col min="13837" max="14080" width="6.88671875" style="20"/>
    <col min="14081" max="14081" width="14.109375" style="20" customWidth="1"/>
    <col min="14082" max="14082" width="16.6640625" style="20" customWidth="1"/>
    <col min="14083" max="14083" width="38" style="20" customWidth="1"/>
    <col min="14084" max="14084" width="16" style="20" bestFit="1" customWidth="1"/>
    <col min="14085" max="14085" width="14.5546875" style="20" customWidth="1"/>
    <col min="14086" max="14086" width="13.33203125" style="20" customWidth="1"/>
    <col min="14087" max="14087" width="16" style="20" bestFit="1" customWidth="1"/>
    <col min="14088" max="14088" width="14.33203125" style="20" bestFit="1" customWidth="1"/>
    <col min="14089" max="14089" width="14" style="20" customWidth="1"/>
    <col min="14090" max="14090" width="13.5546875" style="20" customWidth="1"/>
    <col min="14091" max="14091" width="12.88671875" style="20" customWidth="1"/>
    <col min="14092" max="14092" width="14.33203125" style="20" customWidth="1"/>
    <col min="14093" max="14336" width="6.88671875" style="20"/>
    <col min="14337" max="14337" width="14.109375" style="20" customWidth="1"/>
    <col min="14338" max="14338" width="16.6640625" style="20" customWidth="1"/>
    <col min="14339" max="14339" width="38" style="20" customWidth="1"/>
    <col min="14340" max="14340" width="16" style="20" bestFit="1" customWidth="1"/>
    <col min="14341" max="14341" width="14.5546875" style="20" customWidth="1"/>
    <col min="14342" max="14342" width="13.33203125" style="20" customWidth="1"/>
    <col min="14343" max="14343" width="16" style="20" bestFit="1" customWidth="1"/>
    <col min="14344" max="14344" width="14.33203125" style="20" bestFit="1" customWidth="1"/>
    <col min="14345" max="14345" width="14" style="20" customWidth="1"/>
    <col min="14346" max="14346" width="13.5546875" style="20" customWidth="1"/>
    <col min="14347" max="14347" width="12.88671875" style="20" customWidth="1"/>
    <col min="14348" max="14348" width="14.33203125" style="20" customWidth="1"/>
    <col min="14349" max="14592" width="6.88671875" style="20"/>
    <col min="14593" max="14593" width="14.109375" style="20" customWidth="1"/>
    <col min="14594" max="14594" width="16.6640625" style="20" customWidth="1"/>
    <col min="14595" max="14595" width="38" style="20" customWidth="1"/>
    <col min="14596" max="14596" width="16" style="20" bestFit="1" customWidth="1"/>
    <col min="14597" max="14597" width="14.5546875" style="20" customWidth="1"/>
    <col min="14598" max="14598" width="13.33203125" style="20" customWidth="1"/>
    <col min="14599" max="14599" width="16" style="20" bestFit="1" customWidth="1"/>
    <col min="14600" max="14600" width="14.33203125" style="20" bestFit="1" customWidth="1"/>
    <col min="14601" max="14601" width="14" style="20" customWidth="1"/>
    <col min="14602" max="14602" width="13.5546875" style="20" customWidth="1"/>
    <col min="14603" max="14603" width="12.88671875" style="20" customWidth="1"/>
    <col min="14604" max="14604" width="14.33203125" style="20" customWidth="1"/>
    <col min="14605" max="14848" width="6.88671875" style="20"/>
    <col min="14849" max="14849" width="14.109375" style="20" customWidth="1"/>
    <col min="14850" max="14850" width="16.6640625" style="20" customWidth="1"/>
    <col min="14851" max="14851" width="38" style="20" customWidth="1"/>
    <col min="14852" max="14852" width="16" style="20" bestFit="1" customWidth="1"/>
    <col min="14853" max="14853" width="14.5546875" style="20" customWidth="1"/>
    <col min="14854" max="14854" width="13.33203125" style="20" customWidth="1"/>
    <col min="14855" max="14855" width="16" style="20" bestFit="1" customWidth="1"/>
    <col min="14856" max="14856" width="14.33203125" style="20" bestFit="1" customWidth="1"/>
    <col min="14857" max="14857" width="14" style="20" customWidth="1"/>
    <col min="14858" max="14858" width="13.5546875" style="20" customWidth="1"/>
    <col min="14859" max="14859" width="12.88671875" style="20" customWidth="1"/>
    <col min="14860" max="14860" width="14.33203125" style="20" customWidth="1"/>
    <col min="14861" max="15104" width="6.88671875" style="20"/>
    <col min="15105" max="15105" width="14.109375" style="20" customWidth="1"/>
    <col min="15106" max="15106" width="16.6640625" style="20" customWidth="1"/>
    <col min="15107" max="15107" width="38" style="20" customWidth="1"/>
    <col min="15108" max="15108" width="16" style="20" bestFit="1" customWidth="1"/>
    <col min="15109" max="15109" width="14.5546875" style="20" customWidth="1"/>
    <col min="15110" max="15110" width="13.33203125" style="20" customWidth="1"/>
    <col min="15111" max="15111" width="16" style="20" bestFit="1" customWidth="1"/>
    <col min="15112" max="15112" width="14.33203125" style="20" bestFit="1" customWidth="1"/>
    <col min="15113" max="15113" width="14" style="20" customWidth="1"/>
    <col min="15114" max="15114" width="13.5546875" style="20" customWidth="1"/>
    <col min="15115" max="15115" width="12.88671875" style="20" customWidth="1"/>
    <col min="15116" max="15116" width="14.33203125" style="20" customWidth="1"/>
    <col min="15117" max="15360" width="6.88671875" style="20"/>
    <col min="15361" max="15361" width="14.109375" style="20" customWidth="1"/>
    <col min="15362" max="15362" width="16.6640625" style="20" customWidth="1"/>
    <col min="15363" max="15363" width="38" style="20" customWidth="1"/>
    <col min="15364" max="15364" width="16" style="20" bestFit="1" customWidth="1"/>
    <col min="15365" max="15365" width="14.5546875" style="20" customWidth="1"/>
    <col min="15366" max="15366" width="13.33203125" style="20" customWidth="1"/>
    <col min="15367" max="15367" width="16" style="20" bestFit="1" customWidth="1"/>
    <col min="15368" max="15368" width="14.33203125" style="20" bestFit="1" customWidth="1"/>
    <col min="15369" max="15369" width="14" style="20" customWidth="1"/>
    <col min="15370" max="15370" width="13.5546875" style="20" customWidth="1"/>
    <col min="15371" max="15371" width="12.88671875" style="20" customWidth="1"/>
    <col min="15372" max="15372" width="14.33203125" style="20" customWidth="1"/>
    <col min="15373" max="15616" width="6.88671875" style="20"/>
    <col min="15617" max="15617" width="14.109375" style="20" customWidth="1"/>
    <col min="15618" max="15618" width="16.6640625" style="20" customWidth="1"/>
    <col min="15619" max="15619" width="38" style="20" customWidth="1"/>
    <col min="15620" max="15620" width="16" style="20" bestFit="1" customWidth="1"/>
    <col min="15621" max="15621" width="14.5546875" style="20" customWidth="1"/>
    <col min="15622" max="15622" width="13.33203125" style="20" customWidth="1"/>
    <col min="15623" max="15623" width="16" style="20" bestFit="1" customWidth="1"/>
    <col min="15624" max="15624" width="14.33203125" style="20" bestFit="1" customWidth="1"/>
    <col min="15625" max="15625" width="14" style="20" customWidth="1"/>
    <col min="15626" max="15626" width="13.5546875" style="20" customWidth="1"/>
    <col min="15627" max="15627" width="12.88671875" style="20" customWidth="1"/>
    <col min="15628" max="15628" width="14.33203125" style="20" customWidth="1"/>
    <col min="15629" max="15872" width="6.88671875" style="20"/>
    <col min="15873" max="15873" width="14.109375" style="20" customWidth="1"/>
    <col min="15874" max="15874" width="16.6640625" style="20" customWidth="1"/>
    <col min="15875" max="15875" width="38" style="20" customWidth="1"/>
    <col min="15876" max="15876" width="16" style="20" bestFit="1" customWidth="1"/>
    <col min="15877" max="15877" width="14.5546875" style="20" customWidth="1"/>
    <col min="15878" max="15878" width="13.33203125" style="20" customWidth="1"/>
    <col min="15879" max="15879" width="16" style="20" bestFit="1" customWidth="1"/>
    <col min="15880" max="15880" width="14.33203125" style="20" bestFit="1" customWidth="1"/>
    <col min="15881" max="15881" width="14" style="20" customWidth="1"/>
    <col min="15882" max="15882" width="13.5546875" style="20" customWidth="1"/>
    <col min="15883" max="15883" width="12.88671875" style="20" customWidth="1"/>
    <col min="15884" max="15884" width="14.33203125" style="20" customWidth="1"/>
    <col min="15885" max="16128" width="6.88671875" style="20"/>
    <col min="16129" max="16129" width="14.109375" style="20" customWidth="1"/>
    <col min="16130" max="16130" width="16.6640625" style="20" customWidth="1"/>
    <col min="16131" max="16131" width="38" style="20" customWidth="1"/>
    <col min="16132" max="16132" width="16" style="20" bestFit="1" customWidth="1"/>
    <col min="16133" max="16133" width="14.5546875" style="20" customWidth="1"/>
    <col min="16134" max="16134" width="13.33203125" style="20" customWidth="1"/>
    <col min="16135" max="16135" width="16" style="20" bestFit="1" customWidth="1"/>
    <col min="16136" max="16136" width="14.33203125" style="20" bestFit="1" customWidth="1"/>
    <col min="16137" max="16137" width="14" style="20" customWidth="1"/>
    <col min="16138" max="16138" width="13.5546875" style="20" customWidth="1"/>
    <col min="16139" max="16139" width="12.88671875" style="20" customWidth="1"/>
    <col min="16140" max="16140" width="14.33203125" style="20" customWidth="1"/>
    <col min="16141" max="16384" width="6.88671875" style="20"/>
  </cols>
  <sheetData>
    <row r="1" spans="1:13" ht="36" customHeight="1" x14ac:dyDescent="0.3">
      <c r="A1" s="259" t="s">
        <v>117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3" ht="16.45" customHeight="1" x14ac:dyDescent="0.3">
      <c r="C2" s="37"/>
      <c r="D2" s="37"/>
      <c r="E2" s="37"/>
      <c r="F2" s="37"/>
      <c r="G2" s="37"/>
      <c r="H2" s="75"/>
      <c r="I2" s="75"/>
      <c r="J2" s="75"/>
      <c r="K2" s="75"/>
      <c r="L2" s="92" t="s">
        <v>0</v>
      </c>
      <c r="M2" s="37"/>
    </row>
    <row r="3" spans="1:13" ht="36.799999999999997" customHeight="1" x14ac:dyDescent="0.3">
      <c r="A3" s="261" t="s">
        <v>30</v>
      </c>
      <c r="B3" s="261" t="s">
        <v>18</v>
      </c>
      <c r="C3" s="263" t="s">
        <v>31</v>
      </c>
      <c r="D3" s="258" t="s">
        <v>10</v>
      </c>
      <c r="E3" s="258"/>
      <c r="F3" s="258"/>
      <c r="G3" s="258" t="s">
        <v>11</v>
      </c>
      <c r="H3" s="258"/>
      <c r="I3" s="258"/>
      <c r="J3" s="258" t="s">
        <v>32</v>
      </c>
      <c r="K3" s="258"/>
      <c r="L3" s="258"/>
      <c r="M3" s="18"/>
    </row>
    <row r="4" spans="1:13" s="18" customFormat="1" ht="55.6" customHeight="1" x14ac:dyDescent="0.3">
      <c r="A4" s="262"/>
      <c r="B4" s="262"/>
      <c r="C4" s="263"/>
      <c r="D4" s="201" t="s">
        <v>21</v>
      </c>
      <c r="E4" s="202" t="s">
        <v>33</v>
      </c>
      <c r="F4" s="202" t="s">
        <v>34</v>
      </c>
      <c r="G4" s="201" t="s">
        <v>35</v>
      </c>
      <c r="H4" s="202" t="s">
        <v>33</v>
      </c>
      <c r="I4" s="202" t="s">
        <v>34</v>
      </c>
      <c r="J4" s="201" t="s">
        <v>3</v>
      </c>
      <c r="K4" s="202" t="s">
        <v>33</v>
      </c>
      <c r="L4" s="202" t="s">
        <v>34</v>
      </c>
      <c r="M4" s="38"/>
    </row>
    <row r="5" spans="1:13" s="18" customFormat="1" ht="34.450000000000003" customHeight="1" x14ac:dyDescent="0.3">
      <c r="A5" s="200"/>
      <c r="B5" s="84"/>
      <c r="C5" s="241" t="s">
        <v>3</v>
      </c>
      <c r="D5" s="179">
        <v>1266423698.6000001</v>
      </c>
      <c r="E5" s="180">
        <v>1135078984.4000001</v>
      </c>
      <c r="F5" s="180">
        <v>131344714.19999997</v>
      </c>
      <c r="G5" s="76">
        <f t="shared" ref="G5:G9" si="0">H5+I5</f>
        <v>1274323698.6000001</v>
      </c>
      <c r="H5" s="77">
        <f>E5+K5</f>
        <v>1142978984.4000001</v>
      </c>
      <c r="I5" s="77">
        <f t="shared" ref="H5:I10" si="1">F5+L5</f>
        <v>131344714.19999997</v>
      </c>
      <c r="J5" s="78">
        <f t="shared" ref="J5:J12" si="2">K5+L5</f>
        <v>7900000</v>
      </c>
      <c r="K5" s="76">
        <f>K10+K6</f>
        <v>7900000</v>
      </c>
      <c r="L5" s="77">
        <f>L10+L6</f>
        <v>0</v>
      </c>
      <c r="M5" s="38"/>
    </row>
    <row r="6" spans="1:13" ht="27.7" customHeight="1" x14ac:dyDescent="0.25">
      <c r="A6" s="170" t="s">
        <v>103</v>
      </c>
      <c r="B6" s="204"/>
      <c r="C6" s="66" t="s">
        <v>104</v>
      </c>
      <c r="D6" s="179">
        <v>16168320.5</v>
      </c>
      <c r="E6" s="181">
        <v>10912704.4</v>
      </c>
      <c r="F6" s="181">
        <v>5255616.0999999996</v>
      </c>
      <c r="G6" s="82">
        <f t="shared" si="0"/>
        <v>22168320.5</v>
      </c>
      <c r="H6" s="77">
        <f>E6+K6</f>
        <v>16912704.399999999</v>
      </c>
      <c r="I6" s="83">
        <f t="shared" si="1"/>
        <v>5255616.0999999996</v>
      </c>
      <c r="J6" s="68">
        <f t="shared" si="2"/>
        <v>6000000</v>
      </c>
      <c r="K6" s="82">
        <f>K8+K9</f>
        <v>6000000</v>
      </c>
      <c r="L6" s="82">
        <f>L8+L9</f>
        <v>0</v>
      </c>
    </row>
    <row r="7" spans="1:13" ht="27.7" customHeight="1" x14ac:dyDescent="0.3">
      <c r="A7" s="205" t="s">
        <v>132</v>
      </c>
      <c r="B7" s="204"/>
      <c r="C7" s="206" t="s">
        <v>133</v>
      </c>
      <c r="D7" s="181">
        <f>E7+F7</f>
        <v>6441664.9000000004</v>
      </c>
      <c r="E7" s="181">
        <v>5284868.4000000004</v>
      </c>
      <c r="F7" s="181">
        <v>1156796.5</v>
      </c>
      <c r="G7" s="82">
        <f t="shared" si="0"/>
        <v>12441664.9</v>
      </c>
      <c r="H7" s="77">
        <f>E7+K7</f>
        <v>11284868.4</v>
      </c>
      <c r="I7" s="83">
        <f t="shared" ref="I7" si="3">F7+L7</f>
        <v>1156796.5</v>
      </c>
      <c r="J7" s="68">
        <f>J8+J9</f>
        <v>6000000</v>
      </c>
      <c r="K7" s="82">
        <f>K8+K9</f>
        <v>6000000</v>
      </c>
      <c r="L7" s="82"/>
    </row>
    <row r="8" spans="1:13" ht="90" customHeight="1" x14ac:dyDescent="0.3">
      <c r="A8" s="193">
        <v>2401570</v>
      </c>
      <c r="B8" s="190" t="s">
        <v>106</v>
      </c>
      <c r="C8" s="167" t="s">
        <v>131</v>
      </c>
      <c r="D8" s="182">
        <f>E8+F8</f>
        <v>0</v>
      </c>
      <c r="E8" s="182"/>
      <c r="F8" s="182"/>
      <c r="G8" s="69">
        <f t="shared" si="0"/>
        <v>5000000</v>
      </c>
      <c r="H8" s="81">
        <v>5000000</v>
      </c>
      <c r="I8" s="81"/>
      <c r="J8" s="69">
        <f t="shared" si="2"/>
        <v>5000000</v>
      </c>
      <c r="K8" s="80">
        <v>5000000</v>
      </c>
      <c r="L8" s="80"/>
    </row>
    <row r="9" spans="1:13" ht="39.450000000000003" x14ac:dyDescent="0.3">
      <c r="A9" s="193">
        <v>2401580</v>
      </c>
      <c r="B9" s="191" t="s">
        <v>106</v>
      </c>
      <c r="C9" s="167" t="s">
        <v>115</v>
      </c>
      <c r="D9" s="183"/>
      <c r="E9" s="183"/>
      <c r="F9" s="183"/>
      <c r="G9" s="80">
        <f t="shared" si="0"/>
        <v>1000000</v>
      </c>
      <c r="H9" s="81">
        <f t="shared" si="1"/>
        <v>1000000</v>
      </c>
      <c r="I9" s="81">
        <f t="shared" si="1"/>
        <v>0</v>
      </c>
      <c r="J9" s="69">
        <f t="shared" si="2"/>
        <v>1000000</v>
      </c>
      <c r="K9" s="80">
        <v>1000000</v>
      </c>
      <c r="L9" s="80"/>
      <c r="M9" s="41"/>
    </row>
    <row r="10" spans="1:13" s="39" customFormat="1" ht="39.450000000000003" x14ac:dyDescent="0.25">
      <c r="A10" s="170" t="s">
        <v>37</v>
      </c>
      <c r="B10" s="65"/>
      <c r="C10" s="66" t="s">
        <v>102</v>
      </c>
      <c r="D10" s="179">
        <f>E10+F10</f>
        <v>7875000</v>
      </c>
      <c r="E10" s="184">
        <v>6775000</v>
      </c>
      <c r="F10" s="179">
        <v>1100000</v>
      </c>
      <c r="G10" s="76">
        <f>H10+I10</f>
        <v>9775000</v>
      </c>
      <c r="H10" s="77">
        <f t="shared" si="1"/>
        <v>8675000</v>
      </c>
      <c r="I10" s="77">
        <f t="shared" si="1"/>
        <v>1100000</v>
      </c>
      <c r="J10" s="68">
        <f t="shared" si="2"/>
        <v>1900000</v>
      </c>
      <c r="K10" s="82">
        <f>K11</f>
        <v>1900000</v>
      </c>
      <c r="L10" s="82">
        <f>L11</f>
        <v>0</v>
      </c>
      <c r="M10" s="20"/>
    </row>
    <row r="11" spans="1:13" s="39" customFormat="1" ht="39.450000000000003" x14ac:dyDescent="0.3">
      <c r="A11" s="65" t="s">
        <v>112</v>
      </c>
      <c r="B11" s="65"/>
      <c r="C11" s="168" t="s">
        <v>102</v>
      </c>
      <c r="D11" s="179">
        <f>E11+F11</f>
        <v>7875000</v>
      </c>
      <c r="E11" s="184">
        <v>6775000</v>
      </c>
      <c r="F11" s="179">
        <v>1100000</v>
      </c>
      <c r="G11" s="76">
        <f>H11+I11</f>
        <v>9775000</v>
      </c>
      <c r="H11" s="77">
        <f t="shared" ref="H11" si="4">E11+K11</f>
        <v>8675000</v>
      </c>
      <c r="I11" s="77">
        <f t="shared" ref="I11" si="5">F11+L11</f>
        <v>1100000</v>
      </c>
      <c r="J11" s="68">
        <f t="shared" si="2"/>
        <v>1900000</v>
      </c>
      <c r="K11" s="82">
        <f t="shared" ref="K11" si="6">K12</f>
        <v>1900000</v>
      </c>
      <c r="L11" s="82">
        <f>L12</f>
        <v>0</v>
      </c>
      <c r="M11" s="20"/>
    </row>
    <row r="12" spans="1:13" ht="92.05" x14ac:dyDescent="0.3">
      <c r="A12" s="192">
        <v>2761140</v>
      </c>
      <c r="B12" s="198" t="s">
        <v>105</v>
      </c>
      <c r="C12" s="79" t="s">
        <v>134</v>
      </c>
      <c r="D12" s="64"/>
      <c r="E12" s="64"/>
      <c r="F12" s="64"/>
      <c r="G12" s="80">
        <f>H12+I12</f>
        <v>1900000</v>
      </c>
      <c r="H12" s="77">
        <f>E12+K12</f>
        <v>1900000</v>
      </c>
      <c r="I12" s="77">
        <f>F12+L12</f>
        <v>0</v>
      </c>
      <c r="J12" s="69">
        <f t="shared" si="2"/>
        <v>1900000</v>
      </c>
      <c r="K12" s="80">
        <v>1900000</v>
      </c>
      <c r="L12" s="80"/>
    </row>
    <row r="13" spans="1:13" s="41" customFormat="1" ht="17.55" x14ac:dyDescent="0.3">
      <c r="A13" s="57"/>
      <c r="B13" s="58"/>
      <c r="C13" s="56"/>
      <c r="D13" s="45"/>
      <c r="E13" s="45"/>
      <c r="F13" s="45"/>
      <c r="G13" s="20"/>
      <c r="H13" s="43"/>
      <c r="I13" s="20"/>
      <c r="J13" s="20"/>
      <c r="K13" s="20"/>
      <c r="L13" s="20"/>
      <c r="M13" s="44"/>
    </row>
    <row r="14" spans="1:13" s="44" customFormat="1" ht="15.65" x14ac:dyDescent="0.3">
      <c r="A14" s="31"/>
      <c r="B14" s="20"/>
      <c r="C14" s="36"/>
      <c r="D14" s="45"/>
      <c r="E14" s="45"/>
      <c r="F14" s="45"/>
      <c r="G14" s="45"/>
      <c r="H14" s="45"/>
      <c r="I14" s="45"/>
      <c r="J14" s="20"/>
      <c r="K14" s="20"/>
      <c r="L14" s="20"/>
      <c r="M14" s="20"/>
    </row>
    <row r="15" spans="1:13" ht="17.55" x14ac:dyDescent="0.3">
      <c r="A15" s="42"/>
      <c r="D15" s="45"/>
      <c r="E15" s="45"/>
      <c r="F15" s="45"/>
      <c r="G15" s="45"/>
      <c r="H15" s="45"/>
      <c r="I15" s="45"/>
      <c r="J15" s="45"/>
      <c r="M15" s="41"/>
    </row>
    <row r="16" spans="1:13" s="41" customFormat="1" ht="15.65" x14ac:dyDescent="0.3">
      <c r="A16" s="31"/>
      <c r="B16" s="20"/>
      <c r="C16" s="36"/>
      <c r="D16" s="45"/>
      <c r="E16" s="45"/>
      <c r="F16" s="45"/>
      <c r="G16" s="45"/>
      <c r="H16" s="45"/>
      <c r="I16" s="45"/>
      <c r="J16" s="45"/>
      <c r="K16" s="20"/>
      <c r="L16" s="20"/>
      <c r="M16" s="44"/>
    </row>
    <row r="17" spans="1:13" s="44" customFormat="1" ht="17.55" x14ac:dyDescent="0.3">
      <c r="A17" s="42"/>
      <c r="B17" s="20"/>
      <c r="C17" s="36"/>
      <c r="D17" s="45"/>
      <c r="E17" s="45"/>
      <c r="F17" s="45"/>
      <c r="G17" s="20"/>
      <c r="H17" s="43"/>
      <c r="I17" s="20"/>
      <c r="J17" s="45"/>
      <c r="K17" s="20"/>
      <c r="L17" s="20"/>
      <c r="M17" s="20"/>
    </row>
    <row r="18" spans="1:13" ht="17.55" x14ac:dyDescent="0.3">
      <c r="A18" s="40" t="s">
        <v>29</v>
      </c>
      <c r="D18" s="45"/>
      <c r="E18" s="45"/>
      <c r="F18" s="45"/>
      <c r="H18" s="43"/>
      <c r="J18" s="45"/>
      <c r="M18" s="41"/>
    </row>
    <row r="19" spans="1:13" s="41" customFormat="1" ht="17.55" x14ac:dyDescent="0.3">
      <c r="A19" s="35"/>
      <c r="B19" s="20"/>
      <c r="C19" s="36"/>
      <c r="D19" s="45"/>
      <c r="E19" s="45"/>
      <c r="F19" s="45"/>
      <c r="G19" s="20"/>
      <c r="H19" s="20"/>
      <c r="I19" s="20"/>
      <c r="J19" s="45"/>
      <c r="K19" s="20"/>
      <c r="L19" s="20"/>
      <c r="M19" s="44"/>
    </row>
    <row r="20" spans="1:13" s="44" customFormat="1" x14ac:dyDescent="0.3">
      <c r="A20" s="20"/>
      <c r="B20" s="20"/>
      <c r="C20" s="36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3">
      <c r="M21" s="41"/>
    </row>
    <row r="22" spans="1:13" s="41" customFormat="1" x14ac:dyDescent="0.3">
      <c r="A22" s="20"/>
      <c r="B22" s="20"/>
      <c r="C22" s="36"/>
      <c r="D22" s="20"/>
      <c r="E22" s="20"/>
      <c r="F22" s="20"/>
      <c r="G22" s="20"/>
      <c r="H22" s="20"/>
      <c r="I22" s="20"/>
      <c r="J22" s="20"/>
      <c r="K22" s="20"/>
      <c r="L22" s="20"/>
      <c r="M22" s="44"/>
    </row>
    <row r="23" spans="1:13" s="44" customFormat="1" x14ac:dyDescent="0.3">
      <c r="A23" s="20"/>
      <c r="B23" s="20"/>
      <c r="C23" s="36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3">
      <c r="M24" s="41"/>
    </row>
    <row r="25" spans="1:13" s="41" customFormat="1" x14ac:dyDescent="0.3">
      <c r="A25" s="20"/>
      <c r="B25" s="20"/>
      <c r="C25" s="36"/>
      <c r="D25" s="20"/>
      <c r="E25" s="20"/>
      <c r="F25" s="20"/>
      <c r="G25" s="20"/>
      <c r="H25" s="20"/>
      <c r="I25" s="20"/>
      <c r="J25" s="20"/>
      <c r="K25" s="20"/>
      <c r="L25" s="20"/>
      <c r="M25" s="44"/>
    </row>
    <row r="26" spans="1:13" s="44" customFormat="1" x14ac:dyDescent="0.3">
      <c r="A26" s="20"/>
      <c r="B26" s="20"/>
      <c r="C26" s="36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3">
      <c r="M27" s="41"/>
    </row>
    <row r="28" spans="1:13" s="41" customFormat="1" x14ac:dyDescent="0.3">
      <c r="A28" s="20"/>
      <c r="B28" s="20"/>
      <c r="C28" s="36"/>
      <c r="D28" s="20"/>
      <c r="E28" s="20"/>
      <c r="F28" s="20"/>
      <c r="G28" s="20"/>
      <c r="H28" s="20"/>
      <c r="I28" s="20"/>
      <c r="J28" s="20"/>
      <c r="K28" s="20"/>
      <c r="L28" s="20"/>
      <c r="M28" s="44"/>
    </row>
    <row r="29" spans="1:13" s="44" customFormat="1" x14ac:dyDescent="0.3">
      <c r="A29" s="20"/>
      <c r="B29" s="20"/>
      <c r="C29" s="36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x14ac:dyDescent="0.3">
      <c r="M30" s="41"/>
    </row>
    <row r="31" spans="1:13" s="41" customFormat="1" x14ac:dyDescent="0.3">
      <c r="A31" s="20"/>
      <c r="B31" s="20"/>
      <c r="C31" s="36"/>
      <c r="D31" s="20"/>
      <c r="E31" s="20"/>
      <c r="F31" s="20"/>
      <c r="G31" s="20"/>
      <c r="H31" s="20"/>
      <c r="I31" s="20"/>
      <c r="J31" s="20"/>
      <c r="K31" s="20"/>
      <c r="L31" s="20"/>
      <c r="M31" s="44"/>
    </row>
    <row r="32" spans="1:13" s="44" customFormat="1" x14ac:dyDescent="0.3">
      <c r="A32" s="20"/>
      <c r="B32" s="20"/>
      <c r="C32" s="36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4" spans="1:13" x14ac:dyDescent="0.3">
      <c r="M34" s="41"/>
    </row>
    <row r="35" spans="1:13" s="41" customFormat="1" x14ac:dyDescent="0.3">
      <c r="A35" s="20"/>
      <c r="B35" s="20"/>
      <c r="C35" s="36"/>
      <c r="D35" s="20"/>
      <c r="E35" s="20"/>
      <c r="F35" s="20"/>
      <c r="G35" s="20"/>
      <c r="H35" s="20"/>
      <c r="I35" s="20"/>
      <c r="J35" s="20"/>
      <c r="K35" s="20"/>
      <c r="L35" s="20"/>
      <c r="M35" s="44"/>
    </row>
    <row r="36" spans="1:13" s="44" customFormat="1" x14ac:dyDescent="0.3">
      <c r="A36" s="20"/>
      <c r="B36" s="20"/>
      <c r="C36" s="36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3">
      <c r="M37" s="41"/>
    </row>
    <row r="38" spans="1:13" s="41" customFormat="1" x14ac:dyDescent="0.3">
      <c r="A38" s="20"/>
      <c r="B38" s="20"/>
      <c r="C38" s="36"/>
      <c r="D38" s="20"/>
      <c r="E38" s="20"/>
      <c r="F38" s="20"/>
      <c r="G38" s="20"/>
      <c r="H38" s="20"/>
      <c r="I38" s="20"/>
      <c r="J38" s="20"/>
      <c r="K38" s="20"/>
      <c r="L38" s="20"/>
      <c r="M38" s="44"/>
    </row>
    <row r="39" spans="1:13" s="44" customFormat="1" x14ac:dyDescent="0.3">
      <c r="A39" s="20"/>
      <c r="B39" s="20"/>
      <c r="C39" s="36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3">
      <c r="M40" s="41"/>
    </row>
    <row r="41" spans="1:13" s="41" customFormat="1" x14ac:dyDescent="0.3">
      <c r="A41" s="20"/>
      <c r="B41" s="20"/>
      <c r="C41" s="36"/>
      <c r="D41" s="20"/>
      <c r="E41" s="20"/>
      <c r="F41" s="20"/>
      <c r="G41" s="20"/>
      <c r="H41" s="20"/>
      <c r="I41" s="20"/>
      <c r="J41" s="20"/>
      <c r="K41" s="20"/>
      <c r="L41" s="20"/>
      <c r="M41" s="44"/>
    </row>
    <row r="42" spans="1:13" s="44" customFormat="1" x14ac:dyDescent="0.3">
      <c r="A42" s="20"/>
      <c r="B42" s="20"/>
      <c r="C42" s="36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x14ac:dyDescent="0.3">
      <c r="M43" s="41"/>
    </row>
    <row r="44" spans="1:13" s="41" customFormat="1" x14ac:dyDescent="0.3">
      <c r="A44" s="20"/>
      <c r="B44" s="20"/>
      <c r="C44" s="36"/>
      <c r="D44" s="20"/>
      <c r="E44" s="20"/>
      <c r="F44" s="20"/>
      <c r="G44" s="20"/>
      <c r="H44" s="20"/>
      <c r="I44" s="20"/>
      <c r="J44" s="20"/>
      <c r="K44" s="20"/>
      <c r="L44" s="20"/>
      <c r="M44" s="44"/>
    </row>
    <row r="45" spans="1:13" s="44" customFormat="1" x14ac:dyDescent="0.3">
      <c r="A45" s="20"/>
      <c r="B45" s="20"/>
      <c r="C45" s="36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x14ac:dyDescent="0.3">
      <c r="M46" s="41"/>
    </row>
    <row r="47" spans="1:13" s="41" customFormat="1" x14ac:dyDescent="0.3">
      <c r="A47" s="20"/>
      <c r="B47" s="20"/>
      <c r="C47" s="36"/>
      <c r="D47" s="20"/>
      <c r="E47" s="20"/>
      <c r="F47" s="20"/>
      <c r="G47" s="20"/>
      <c r="H47" s="20"/>
      <c r="I47" s="20"/>
      <c r="J47" s="20"/>
      <c r="K47" s="20"/>
      <c r="L47" s="20"/>
      <c r="M47" s="44"/>
    </row>
    <row r="48" spans="1:13" s="44" customFormat="1" x14ac:dyDescent="0.3">
      <c r="A48" s="20"/>
      <c r="B48" s="20"/>
      <c r="C48" s="36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x14ac:dyDescent="0.3">
      <c r="M49" s="41"/>
    </row>
    <row r="50" spans="1:13" s="41" customFormat="1" x14ac:dyDescent="0.3">
      <c r="A50" s="20"/>
      <c r="B50" s="20"/>
      <c r="C50" s="36"/>
      <c r="D50" s="20"/>
      <c r="E50" s="20"/>
      <c r="F50" s="20"/>
      <c r="G50" s="20"/>
      <c r="H50" s="20"/>
      <c r="I50" s="20"/>
      <c r="J50" s="20"/>
      <c r="K50" s="20"/>
      <c r="L50" s="20"/>
      <c r="M50" s="44"/>
    </row>
    <row r="51" spans="1:13" s="44" customFormat="1" x14ac:dyDescent="0.3">
      <c r="A51" s="20"/>
      <c r="B51" s="20"/>
      <c r="C51" s="36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x14ac:dyDescent="0.3">
      <c r="M52" s="41"/>
    </row>
    <row r="53" spans="1:13" s="41" customFormat="1" x14ac:dyDescent="0.3">
      <c r="A53" s="20"/>
      <c r="B53" s="20"/>
      <c r="C53" s="36"/>
      <c r="D53" s="20"/>
      <c r="E53" s="20"/>
      <c r="F53" s="20"/>
      <c r="G53" s="20"/>
      <c r="H53" s="20"/>
      <c r="I53" s="20"/>
      <c r="J53" s="20"/>
      <c r="K53" s="20"/>
      <c r="L53" s="20"/>
      <c r="M53" s="44"/>
    </row>
    <row r="54" spans="1:13" s="44" customFormat="1" x14ac:dyDescent="0.3">
      <c r="A54" s="20"/>
      <c r="B54" s="20"/>
      <c r="C54" s="36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3">
      <c r="M55" s="41"/>
    </row>
    <row r="56" spans="1:13" s="41" customFormat="1" x14ac:dyDescent="0.3">
      <c r="A56" s="20"/>
      <c r="B56" s="20"/>
      <c r="C56" s="36"/>
      <c r="D56" s="20"/>
      <c r="E56" s="20"/>
      <c r="F56" s="20"/>
      <c r="G56" s="20"/>
      <c r="H56" s="20"/>
      <c r="I56" s="20"/>
      <c r="J56" s="20"/>
      <c r="K56" s="20"/>
      <c r="L56" s="20"/>
      <c r="M56" s="44"/>
    </row>
    <row r="57" spans="1:13" s="44" customFormat="1" x14ac:dyDescent="0.3">
      <c r="A57" s="20"/>
      <c r="B57" s="20"/>
      <c r="C57" s="36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x14ac:dyDescent="0.3">
      <c r="M58" s="41"/>
    </row>
    <row r="59" spans="1:13" s="41" customFormat="1" x14ac:dyDescent="0.3">
      <c r="A59" s="20"/>
      <c r="B59" s="20"/>
      <c r="C59" s="36"/>
      <c r="D59" s="20"/>
      <c r="E59" s="20"/>
      <c r="F59" s="20"/>
      <c r="G59" s="20"/>
      <c r="H59" s="20"/>
      <c r="I59" s="20"/>
      <c r="J59" s="20"/>
      <c r="K59" s="20"/>
      <c r="L59" s="20"/>
      <c r="M59" s="44"/>
    </row>
    <row r="60" spans="1:13" s="44" customFormat="1" x14ac:dyDescent="0.3">
      <c r="A60" s="20"/>
      <c r="B60" s="20"/>
      <c r="C60" s="36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3">
      <c r="M61" s="41"/>
    </row>
    <row r="62" spans="1:13" s="41" customFormat="1" x14ac:dyDescent="0.3">
      <c r="A62" s="20"/>
      <c r="B62" s="20"/>
      <c r="C62" s="36"/>
      <c r="D62" s="20"/>
      <c r="E62" s="20"/>
      <c r="F62" s="20"/>
      <c r="G62" s="20"/>
      <c r="H62" s="20"/>
      <c r="I62" s="20"/>
      <c r="J62" s="20"/>
      <c r="K62" s="20"/>
      <c r="L62" s="20"/>
      <c r="M62" s="44"/>
    </row>
    <row r="63" spans="1:13" s="44" customFormat="1" x14ac:dyDescent="0.3">
      <c r="A63" s="20"/>
      <c r="B63" s="20"/>
      <c r="C63" s="36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x14ac:dyDescent="0.3">
      <c r="M64" s="41"/>
    </row>
    <row r="65" spans="1:13" s="41" customFormat="1" x14ac:dyDescent="0.3">
      <c r="A65" s="20"/>
      <c r="B65" s="20"/>
      <c r="C65" s="36"/>
      <c r="D65" s="20"/>
      <c r="E65" s="20"/>
      <c r="F65" s="20"/>
      <c r="G65" s="20"/>
      <c r="H65" s="20"/>
      <c r="I65" s="20"/>
      <c r="J65" s="20"/>
      <c r="K65" s="20"/>
      <c r="L65" s="20"/>
      <c r="M65" s="44"/>
    </row>
    <row r="66" spans="1:13" s="44" customFormat="1" x14ac:dyDescent="0.3">
      <c r="A66" s="20"/>
      <c r="B66" s="20"/>
      <c r="C66" s="36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x14ac:dyDescent="0.3">
      <c r="M67" s="41"/>
    </row>
    <row r="68" spans="1:13" s="41" customFormat="1" x14ac:dyDescent="0.3">
      <c r="A68" s="20"/>
      <c r="B68" s="20"/>
      <c r="C68" s="36"/>
      <c r="D68" s="20"/>
      <c r="E68" s="20"/>
      <c r="F68" s="20"/>
      <c r="G68" s="20"/>
      <c r="H68" s="20"/>
      <c r="I68" s="20"/>
      <c r="J68" s="20"/>
      <c r="K68" s="20"/>
      <c r="L68" s="20"/>
      <c r="M68" s="44"/>
    </row>
    <row r="69" spans="1:13" s="44" customFormat="1" x14ac:dyDescent="0.3">
      <c r="A69" s="20"/>
      <c r="B69" s="20"/>
      <c r="C69" s="36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x14ac:dyDescent="0.3">
      <c r="M70" s="41"/>
    </row>
    <row r="71" spans="1:13" s="41" customFormat="1" x14ac:dyDescent="0.3">
      <c r="A71" s="20"/>
      <c r="B71" s="20"/>
      <c r="C71" s="36"/>
      <c r="D71" s="20"/>
      <c r="E71" s="20"/>
      <c r="F71" s="20"/>
      <c r="G71" s="20"/>
      <c r="H71" s="20"/>
      <c r="I71" s="20"/>
      <c r="J71" s="20"/>
      <c r="K71" s="20"/>
      <c r="L71" s="20"/>
      <c r="M71" s="44"/>
    </row>
    <row r="72" spans="1:13" s="44" customFormat="1" x14ac:dyDescent="0.3">
      <c r="A72" s="20"/>
      <c r="B72" s="20"/>
      <c r="C72" s="36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x14ac:dyDescent="0.3">
      <c r="M73" s="41"/>
    </row>
    <row r="74" spans="1:13" s="41" customFormat="1" x14ac:dyDescent="0.3">
      <c r="A74" s="20"/>
      <c r="B74" s="20"/>
      <c r="C74" s="36"/>
      <c r="D74" s="20"/>
      <c r="E74" s="20"/>
      <c r="F74" s="20"/>
      <c r="G74" s="20"/>
      <c r="H74" s="20"/>
      <c r="I74" s="20"/>
      <c r="J74" s="20"/>
      <c r="K74" s="20"/>
      <c r="L74" s="20"/>
      <c r="M74" s="44"/>
    </row>
    <row r="75" spans="1:13" s="44" customFormat="1" x14ac:dyDescent="0.3">
      <c r="A75" s="20"/>
      <c r="B75" s="20"/>
      <c r="C75" s="36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x14ac:dyDescent="0.3">
      <c r="M76" s="41"/>
    </row>
    <row r="77" spans="1:13" s="41" customFormat="1" x14ac:dyDescent="0.3">
      <c r="A77" s="20"/>
      <c r="B77" s="20"/>
      <c r="C77" s="36"/>
      <c r="D77" s="20"/>
      <c r="E77" s="20"/>
      <c r="F77" s="20"/>
      <c r="G77" s="20"/>
      <c r="H77" s="20"/>
      <c r="I77" s="20"/>
      <c r="J77" s="20"/>
      <c r="K77" s="20"/>
      <c r="L77" s="20"/>
      <c r="M77" s="44"/>
    </row>
    <row r="78" spans="1:13" s="44" customFormat="1" x14ac:dyDescent="0.3">
      <c r="A78" s="20"/>
      <c r="B78" s="20"/>
      <c r="C78" s="36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x14ac:dyDescent="0.3">
      <c r="M79" s="41"/>
    </row>
    <row r="80" spans="1:13" s="41" customFormat="1" x14ac:dyDescent="0.3">
      <c r="A80" s="20"/>
      <c r="B80" s="20"/>
      <c r="C80" s="36"/>
      <c r="D80" s="20"/>
      <c r="E80" s="20"/>
      <c r="F80" s="20"/>
      <c r="G80" s="20"/>
      <c r="H80" s="20"/>
      <c r="I80" s="20"/>
      <c r="J80" s="20"/>
      <c r="K80" s="20"/>
      <c r="L80" s="20"/>
      <c r="M80" s="44"/>
    </row>
    <row r="81" spans="1:13" s="44" customFormat="1" x14ac:dyDescent="0.3">
      <c r="A81" s="20"/>
      <c r="B81" s="20"/>
      <c r="C81" s="36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x14ac:dyDescent="0.3">
      <c r="M82" s="41"/>
    </row>
    <row r="83" spans="1:13" s="41" customFormat="1" x14ac:dyDescent="0.3">
      <c r="A83" s="20"/>
      <c r="B83" s="20"/>
      <c r="C83" s="36"/>
      <c r="D83" s="20"/>
      <c r="E83" s="20"/>
      <c r="F83" s="20"/>
      <c r="G83" s="20"/>
      <c r="H83" s="20"/>
      <c r="I83" s="20"/>
      <c r="J83" s="20"/>
      <c r="K83" s="20"/>
      <c r="L83" s="20"/>
      <c r="M83" s="44"/>
    </row>
    <row r="84" spans="1:13" s="44" customFormat="1" x14ac:dyDescent="0.3">
      <c r="A84" s="20"/>
      <c r="B84" s="20"/>
      <c r="C84" s="36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x14ac:dyDescent="0.3">
      <c r="M85" s="41"/>
    </row>
    <row r="86" spans="1:13" s="41" customFormat="1" x14ac:dyDescent="0.3">
      <c r="A86" s="20"/>
      <c r="B86" s="20"/>
      <c r="C86" s="36"/>
      <c r="D86" s="20"/>
      <c r="E86" s="20"/>
      <c r="F86" s="20"/>
      <c r="G86" s="20"/>
      <c r="H86" s="20"/>
      <c r="I86" s="20"/>
      <c r="J86" s="20"/>
      <c r="K86" s="20"/>
      <c r="L86" s="20"/>
      <c r="M86" s="44"/>
    </row>
    <row r="87" spans="1:13" s="44" customFormat="1" x14ac:dyDescent="0.3">
      <c r="A87" s="20"/>
      <c r="B87" s="20"/>
      <c r="C87" s="36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x14ac:dyDescent="0.3">
      <c r="M88" s="41"/>
    </row>
    <row r="89" spans="1:13" s="41" customFormat="1" x14ac:dyDescent="0.3">
      <c r="A89" s="20"/>
      <c r="B89" s="20"/>
      <c r="C89" s="36"/>
      <c r="D89" s="20"/>
      <c r="E89" s="20"/>
      <c r="F89" s="20"/>
      <c r="G89" s="20"/>
      <c r="H89" s="20"/>
      <c r="I89" s="20"/>
      <c r="J89" s="20"/>
      <c r="K89" s="20"/>
      <c r="L89" s="20"/>
      <c r="M89" s="44"/>
    </row>
    <row r="90" spans="1:13" s="44" customFormat="1" x14ac:dyDescent="0.3">
      <c r="A90" s="20"/>
      <c r="B90" s="20"/>
      <c r="C90" s="36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x14ac:dyDescent="0.3">
      <c r="M91" s="41"/>
    </row>
    <row r="92" spans="1:13" s="41" customFormat="1" x14ac:dyDescent="0.3">
      <c r="A92" s="20"/>
      <c r="B92" s="20"/>
      <c r="C92" s="36"/>
      <c r="D92" s="20"/>
      <c r="E92" s="20"/>
      <c r="F92" s="20"/>
      <c r="G92" s="20"/>
      <c r="H92" s="20"/>
      <c r="I92" s="20"/>
      <c r="J92" s="20"/>
      <c r="K92" s="20"/>
      <c r="L92" s="20"/>
      <c r="M92" s="44"/>
    </row>
    <row r="93" spans="1:13" s="44" customFormat="1" x14ac:dyDescent="0.3">
      <c r="A93" s="20"/>
      <c r="B93" s="20"/>
      <c r="C93" s="36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x14ac:dyDescent="0.3">
      <c r="M94" s="41"/>
    </row>
    <row r="95" spans="1:13" s="41" customFormat="1" x14ac:dyDescent="0.3">
      <c r="A95" s="20"/>
      <c r="B95" s="20"/>
      <c r="C95" s="36"/>
      <c r="D95" s="20"/>
      <c r="E95" s="20"/>
      <c r="F95" s="20"/>
      <c r="G95" s="20"/>
      <c r="H95" s="20"/>
      <c r="I95" s="20"/>
      <c r="J95" s="20"/>
      <c r="K95" s="20"/>
      <c r="L95" s="20"/>
      <c r="M95" s="44"/>
    </row>
    <row r="96" spans="1:13" s="44" customFormat="1" x14ac:dyDescent="0.3">
      <c r="A96" s="20"/>
      <c r="B96" s="20"/>
      <c r="C96" s="36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x14ac:dyDescent="0.3">
      <c r="M97" s="41"/>
    </row>
    <row r="98" spans="1:13" s="41" customFormat="1" x14ac:dyDescent="0.3">
      <c r="A98" s="20"/>
      <c r="B98" s="20"/>
      <c r="C98" s="36"/>
      <c r="D98" s="20"/>
      <c r="E98" s="20"/>
      <c r="F98" s="20"/>
      <c r="G98" s="20"/>
      <c r="H98" s="20"/>
      <c r="I98" s="20"/>
      <c r="J98" s="20"/>
      <c r="K98" s="20"/>
      <c r="L98" s="20"/>
      <c r="M98" s="44"/>
    </row>
    <row r="99" spans="1:13" s="44" customFormat="1" x14ac:dyDescent="0.3">
      <c r="A99" s="20"/>
      <c r="B99" s="20"/>
      <c r="C99" s="36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x14ac:dyDescent="0.3">
      <c r="M100" s="41"/>
    </row>
    <row r="101" spans="1:13" s="41" customFormat="1" x14ac:dyDescent="0.3">
      <c r="A101" s="20"/>
      <c r="B101" s="20"/>
      <c r="C101" s="36"/>
      <c r="D101" s="20"/>
      <c r="E101" s="20"/>
      <c r="F101" s="20"/>
      <c r="G101" s="20"/>
      <c r="H101" s="20"/>
      <c r="I101" s="20"/>
      <c r="J101" s="20"/>
      <c r="K101" s="20"/>
      <c r="L101" s="20"/>
      <c r="M101" s="44"/>
    </row>
    <row r="102" spans="1:13" s="44" customFormat="1" x14ac:dyDescent="0.3">
      <c r="A102" s="20"/>
      <c r="B102" s="20"/>
      <c r="C102" s="36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3">
      <c r="M103" s="41"/>
    </row>
    <row r="104" spans="1:13" s="41" customFormat="1" x14ac:dyDescent="0.3">
      <c r="A104" s="20"/>
      <c r="B104" s="20"/>
      <c r="C104" s="36"/>
      <c r="D104" s="20"/>
      <c r="E104" s="20"/>
      <c r="F104" s="20"/>
      <c r="G104" s="20"/>
      <c r="H104" s="20"/>
      <c r="I104" s="20"/>
      <c r="J104" s="20"/>
      <c r="K104" s="20"/>
      <c r="L104" s="20"/>
      <c r="M104" s="44"/>
    </row>
    <row r="105" spans="1:13" s="44" customFormat="1" x14ac:dyDescent="0.3">
      <c r="A105" s="20"/>
      <c r="B105" s="20"/>
      <c r="C105" s="36"/>
      <c r="D105" s="20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1:13" x14ac:dyDescent="0.3">
      <c r="M106" s="41"/>
    </row>
    <row r="107" spans="1:13" s="41" customFormat="1" x14ac:dyDescent="0.3">
      <c r="A107" s="20"/>
      <c r="B107" s="20"/>
      <c r="C107" s="36"/>
      <c r="D107" s="20"/>
      <c r="E107" s="20"/>
      <c r="F107" s="20"/>
      <c r="G107" s="20"/>
      <c r="H107" s="20"/>
      <c r="I107" s="20"/>
      <c r="J107" s="20"/>
      <c r="K107" s="20"/>
      <c r="L107" s="20"/>
      <c r="M107" s="44"/>
    </row>
    <row r="108" spans="1:13" s="44" customFormat="1" x14ac:dyDescent="0.3">
      <c r="A108" s="20"/>
      <c r="B108" s="20"/>
      <c r="C108" s="36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x14ac:dyDescent="0.3">
      <c r="M109" s="41"/>
    </row>
    <row r="110" spans="1:13" s="41" customFormat="1" x14ac:dyDescent="0.3">
      <c r="A110" s="20"/>
      <c r="B110" s="20"/>
      <c r="C110" s="36"/>
      <c r="D110" s="20"/>
      <c r="E110" s="20"/>
      <c r="F110" s="20"/>
      <c r="G110" s="20"/>
      <c r="H110" s="20"/>
      <c r="I110" s="20"/>
      <c r="J110" s="20"/>
      <c r="K110" s="20"/>
      <c r="L110" s="20"/>
      <c r="M110" s="44"/>
    </row>
    <row r="111" spans="1:13" s="44" customFormat="1" x14ac:dyDescent="0.3">
      <c r="A111" s="20"/>
      <c r="B111" s="20"/>
      <c r="C111" s="36"/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3" x14ac:dyDescent="0.3">
      <c r="M112" s="41"/>
    </row>
    <row r="113" spans="1:13" s="41" customFormat="1" x14ac:dyDescent="0.3">
      <c r="A113" s="20"/>
      <c r="B113" s="20"/>
      <c r="C113" s="36"/>
      <c r="D113" s="20"/>
      <c r="E113" s="20"/>
      <c r="F113" s="20"/>
      <c r="G113" s="20"/>
      <c r="H113" s="20"/>
      <c r="I113" s="20"/>
      <c r="J113" s="20"/>
      <c r="K113" s="20"/>
      <c r="L113" s="20"/>
      <c r="M113" s="44"/>
    </row>
    <row r="114" spans="1:13" s="44" customFormat="1" x14ac:dyDescent="0.3">
      <c r="A114" s="20"/>
      <c r="B114" s="20"/>
      <c r="C114" s="36"/>
      <c r="D114" s="20"/>
      <c r="E114" s="20"/>
      <c r="F114" s="20"/>
      <c r="G114" s="20"/>
      <c r="H114" s="20"/>
      <c r="I114" s="20"/>
      <c r="J114" s="20"/>
      <c r="K114" s="20"/>
      <c r="L114" s="20"/>
      <c r="M114" s="20"/>
    </row>
    <row r="118" spans="1:13" ht="5.95" customHeight="1" x14ac:dyDescent="0.3">
      <c r="M118" s="41"/>
    </row>
    <row r="119" spans="1:13" s="41" customFormat="1" x14ac:dyDescent="0.3">
      <c r="A119" s="20"/>
      <c r="B119" s="20"/>
      <c r="C119" s="36"/>
      <c r="D119" s="20"/>
      <c r="E119" s="20"/>
      <c r="F119" s="20"/>
      <c r="G119" s="20"/>
      <c r="H119" s="20"/>
      <c r="I119" s="20"/>
      <c r="J119" s="20"/>
      <c r="K119" s="20"/>
      <c r="L119" s="20"/>
      <c r="M119" s="20"/>
    </row>
  </sheetData>
  <mergeCells count="7">
    <mergeCell ref="J3:L3"/>
    <mergeCell ref="A1:L1"/>
    <mergeCell ref="A3:A4"/>
    <mergeCell ref="B3:B4"/>
    <mergeCell ref="C3:C4"/>
    <mergeCell ref="D3:F3"/>
    <mergeCell ref="G3:I3"/>
  </mergeCells>
  <printOptions horizontalCentered="1"/>
  <pageMargins left="0" right="0" top="0" bottom="0" header="0" footer="0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Zeros="0" topLeftCell="A7" zoomScale="83" zoomScaleNormal="83" zoomScaleSheetLayoutView="75" workbookViewId="0">
      <selection activeCell="I8" sqref="I8"/>
    </sheetView>
  </sheetViews>
  <sheetFormatPr defaultColWidth="9.109375" defaultRowHeight="17.55" x14ac:dyDescent="0.3"/>
  <cols>
    <col min="1" max="1" width="14.6640625" style="210" customWidth="1"/>
    <col min="2" max="2" width="55.5546875" style="208" customWidth="1"/>
    <col min="3" max="3" width="34.88671875" style="208" customWidth="1"/>
    <col min="4" max="16384" width="9.109375" style="208"/>
  </cols>
  <sheetData>
    <row r="1" spans="1:3" s="70" customFormat="1" ht="97.55" customHeight="1" x14ac:dyDescent="0.25">
      <c r="B1" s="71"/>
      <c r="C1" s="196" t="s">
        <v>139</v>
      </c>
    </row>
    <row r="2" spans="1:3" s="70" customFormat="1" ht="13.15" x14ac:dyDescent="0.25">
      <c r="B2" s="71"/>
    </row>
    <row r="3" spans="1:3" s="70" customFormat="1" ht="15.65" x14ac:dyDescent="0.2">
      <c r="A3" s="264" t="s">
        <v>113</v>
      </c>
      <c r="B3" s="264"/>
      <c r="C3" s="264"/>
    </row>
    <row r="4" spans="1:3" s="70" customFormat="1" ht="15.65" x14ac:dyDescent="0.2">
      <c r="A4" s="242"/>
      <c r="B4" s="242"/>
      <c r="C4" s="242"/>
    </row>
    <row r="5" spans="1:3" s="70" customFormat="1" ht="40.549999999999997" customHeight="1" x14ac:dyDescent="0.2">
      <c r="A5" s="264" t="s">
        <v>165</v>
      </c>
      <c r="B5" s="264"/>
      <c r="C5" s="264"/>
    </row>
    <row r="6" spans="1:3" s="70" customFormat="1" ht="24.9" customHeight="1" x14ac:dyDescent="0.25">
      <c r="A6" s="216"/>
      <c r="B6" s="217"/>
      <c r="C6" s="236" t="s">
        <v>38</v>
      </c>
    </row>
    <row r="7" spans="1:3" x14ac:dyDescent="0.3">
      <c r="A7" s="265" t="s">
        <v>39</v>
      </c>
      <c r="B7" s="265" t="s">
        <v>40</v>
      </c>
      <c r="C7" s="218" t="s">
        <v>41</v>
      </c>
    </row>
    <row r="8" spans="1:3" x14ac:dyDescent="0.3">
      <c r="A8" s="265"/>
      <c r="B8" s="265"/>
      <c r="C8" s="218" t="s">
        <v>130</v>
      </c>
    </row>
    <row r="9" spans="1:3" ht="80.150000000000006" customHeight="1" x14ac:dyDescent="0.3">
      <c r="A9" s="265"/>
      <c r="B9" s="265"/>
      <c r="C9" s="218" t="s">
        <v>136</v>
      </c>
    </row>
    <row r="10" spans="1:3" ht="24.6" customHeight="1" x14ac:dyDescent="0.3">
      <c r="A10" s="221" t="s">
        <v>42</v>
      </c>
      <c r="B10" s="222" t="s">
        <v>43</v>
      </c>
      <c r="C10" s="223"/>
    </row>
    <row r="11" spans="1:3" ht="24.6" customHeight="1" x14ac:dyDescent="0.3">
      <c r="A11" s="221" t="s">
        <v>162</v>
      </c>
      <c r="B11" s="222" t="s">
        <v>161</v>
      </c>
      <c r="C11" s="223"/>
    </row>
    <row r="12" spans="1:3" ht="24.6" customHeight="1" x14ac:dyDescent="0.3">
      <c r="A12" s="221" t="s">
        <v>44</v>
      </c>
      <c r="B12" s="222" t="s">
        <v>45</v>
      </c>
      <c r="C12" s="223"/>
    </row>
    <row r="13" spans="1:3" ht="24.6" customHeight="1" x14ac:dyDescent="0.3">
      <c r="A13" s="225" t="s">
        <v>46</v>
      </c>
      <c r="B13" s="222" t="s">
        <v>47</v>
      </c>
      <c r="C13" s="223"/>
    </row>
    <row r="14" spans="1:3" ht="24.6" customHeight="1" x14ac:dyDescent="0.3">
      <c r="A14" s="221" t="s">
        <v>160</v>
      </c>
      <c r="B14" s="222" t="s">
        <v>159</v>
      </c>
      <c r="C14" s="223"/>
    </row>
    <row r="15" spans="1:3" ht="24.6" customHeight="1" x14ac:dyDescent="0.3">
      <c r="A15" s="221" t="s">
        <v>158</v>
      </c>
      <c r="B15" s="222" t="s">
        <v>157</v>
      </c>
      <c r="C15" s="223"/>
    </row>
    <row r="16" spans="1:3" ht="24.6" customHeight="1" x14ac:dyDescent="0.3">
      <c r="A16" s="221" t="s">
        <v>156</v>
      </c>
      <c r="B16" s="222" t="s">
        <v>155</v>
      </c>
      <c r="C16" s="223"/>
    </row>
    <row r="17" spans="1:3" ht="24.6" customHeight="1" x14ac:dyDescent="0.3">
      <c r="A17" s="221" t="s">
        <v>154</v>
      </c>
      <c r="B17" s="226" t="s">
        <v>153</v>
      </c>
      <c r="C17" s="223"/>
    </row>
    <row r="18" spans="1:3" ht="24.6" customHeight="1" x14ac:dyDescent="0.3">
      <c r="A18" s="221" t="s">
        <v>48</v>
      </c>
      <c r="B18" s="222" t="s">
        <v>49</v>
      </c>
      <c r="C18" s="227">
        <v>1600000</v>
      </c>
    </row>
    <row r="19" spans="1:3" ht="24.6" customHeight="1" x14ac:dyDescent="0.3">
      <c r="A19" s="221" t="s">
        <v>50</v>
      </c>
      <c r="B19" s="222" t="s">
        <v>51</v>
      </c>
      <c r="C19" s="228"/>
    </row>
    <row r="20" spans="1:3" ht="24.6" customHeight="1" x14ac:dyDescent="0.3">
      <c r="A20" s="221" t="s">
        <v>52</v>
      </c>
      <c r="B20" s="222" t="s">
        <v>53</v>
      </c>
      <c r="C20" s="228"/>
    </row>
    <row r="21" spans="1:3" ht="24.6" customHeight="1" x14ac:dyDescent="0.3">
      <c r="A21" s="221" t="s">
        <v>54</v>
      </c>
      <c r="B21" s="222" t="s">
        <v>55</v>
      </c>
      <c r="C21" s="228"/>
    </row>
    <row r="22" spans="1:3" s="214" customFormat="1" ht="24.6" customHeight="1" x14ac:dyDescent="0.3">
      <c r="A22" s="229" t="s">
        <v>152</v>
      </c>
      <c r="B22" s="230" t="s">
        <v>151</v>
      </c>
      <c r="C22" s="228"/>
    </row>
    <row r="23" spans="1:3" s="214" customFormat="1" ht="24.6" customHeight="1" x14ac:dyDescent="0.3">
      <c r="A23" s="229" t="s">
        <v>56</v>
      </c>
      <c r="B23" s="230" t="s">
        <v>57</v>
      </c>
      <c r="C23" s="228"/>
    </row>
    <row r="24" spans="1:3" s="214" customFormat="1" ht="24.6" customHeight="1" x14ac:dyDescent="0.3">
      <c r="A24" s="229" t="s">
        <v>150</v>
      </c>
      <c r="B24" s="230" t="s">
        <v>163</v>
      </c>
      <c r="C24" s="228"/>
    </row>
    <row r="25" spans="1:3" s="214" customFormat="1" ht="24.6" customHeight="1" x14ac:dyDescent="0.3">
      <c r="A25" s="229" t="s">
        <v>58</v>
      </c>
      <c r="B25" s="230" t="s">
        <v>59</v>
      </c>
      <c r="C25" s="232"/>
    </row>
    <row r="26" spans="1:3" ht="24.6" customHeight="1" x14ac:dyDescent="0.3">
      <c r="A26" s="221" t="s">
        <v>149</v>
      </c>
      <c r="B26" s="222" t="s">
        <v>148</v>
      </c>
      <c r="C26" s="223"/>
    </row>
    <row r="27" spans="1:3" ht="24.6" customHeight="1" x14ac:dyDescent="0.3">
      <c r="A27" s="221" t="s">
        <v>60</v>
      </c>
      <c r="B27" s="222" t="s">
        <v>61</v>
      </c>
      <c r="C27" s="223"/>
    </row>
    <row r="28" spans="1:3" ht="24.6" customHeight="1" x14ac:dyDescent="0.3">
      <c r="A28" s="221" t="s">
        <v>62</v>
      </c>
      <c r="B28" s="222" t="s">
        <v>63</v>
      </c>
      <c r="C28" s="227">
        <v>300000</v>
      </c>
    </row>
    <row r="29" spans="1:3" ht="24.6" customHeight="1" x14ac:dyDescent="0.3">
      <c r="A29" s="221" t="s">
        <v>64</v>
      </c>
      <c r="B29" s="222" t="s">
        <v>65</v>
      </c>
      <c r="C29" s="223"/>
    </row>
    <row r="30" spans="1:3" ht="24.6" customHeight="1" x14ac:dyDescent="0.3">
      <c r="A30" s="221" t="s">
        <v>66</v>
      </c>
      <c r="B30" s="222" t="s">
        <v>67</v>
      </c>
      <c r="C30" s="223"/>
    </row>
    <row r="31" spans="1:3" ht="24.6" customHeight="1" x14ac:dyDescent="0.3">
      <c r="A31" s="221" t="s">
        <v>68</v>
      </c>
      <c r="B31" s="226" t="s">
        <v>69</v>
      </c>
      <c r="C31" s="223"/>
    </row>
    <row r="32" spans="1:3" ht="24.6" customHeight="1" x14ac:dyDescent="0.3">
      <c r="A32" s="221" t="s">
        <v>70</v>
      </c>
      <c r="B32" s="222" t="s">
        <v>71</v>
      </c>
      <c r="C32" s="223"/>
    </row>
    <row r="33" spans="1:3" ht="24.6" customHeight="1" x14ac:dyDescent="0.3">
      <c r="A33" s="221" t="s">
        <v>72</v>
      </c>
      <c r="B33" s="222" t="s">
        <v>73</v>
      </c>
      <c r="C33" s="223"/>
    </row>
    <row r="34" spans="1:3" ht="24.6" customHeight="1" x14ac:dyDescent="0.3">
      <c r="A34" s="221" t="s">
        <v>74</v>
      </c>
      <c r="B34" s="222" t="s">
        <v>75</v>
      </c>
      <c r="C34" s="223"/>
    </row>
    <row r="35" spans="1:3" ht="24.6" customHeight="1" x14ac:dyDescent="0.3">
      <c r="A35" s="221" t="s">
        <v>76</v>
      </c>
      <c r="B35" s="222" t="s">
        <v>77</v>
      </c>
      <c r="C35" s="223"/>
    </row>
    <row r="36" spans="1:3" ht="24.6" customHeight="1" x14ac:dyDescent="0.3">
      <c r="A36" s="221" t="s">
        <v>78</v>
      </c>
      <c r="B36" s="222" t="s">
        <v>79</v>
      </c>
      <c r="C36" s="223"/>
    </row>
    <row r="37" spans="1:3" ht="24.6" customHeight="1" x14ac:dyDescent="0.3">
      <c r="A37" s="221" t="s">
        <v>147</v>
      </c>
      <c r="B37" s="222" t="s">
        <v>146</v>
      </c>
      <c r="C37" s="223"/>
    </row>
    <row r="38" spans="1:3" ht="24.6" customHeight="1" x14ac:dyDescent="0.3">
      <c r="A38" s="221" t="s">
        <v>145</v>
      </c>
      <c r="B38" s="226" t="s">
        <v>144</v>
      </c>
      <c r="C38" s="223"/>
    </row>
    <row r="39" spans="1:3" ht="24.6" customHeight="1" x14ac:dyDescent="0.3">
      <c r="A39" s="221">
        <v>20516000000</v>
      </c>
      <c r="B39" s="226" t="s">
        <v>143</v>
      </c>
      <c r="C39" s="223"/>
    </row>
    <row r="40" spans="1:3" ht="24.6" customHeight="1" x14ac:dyDescent="0.3">
      <c r="A40" s="221" t="s">
        <v>80</v>
      </c>
      <c r="B40" s="222" t="s">
        <v>81</v>
      </c>
      <c r="C40" s="223"/>
    </row>
    <row r="41" spans="1:3" ht="24.6" customHeight="1" x14ac:dyDescent="0.3">
      <c r="A41" s="221" t="s">
        <v>82</v>
      </c>
      <c r="B41" s="222" t="s">
        <v>83</v>
      </c>
      <c r="C41" s="223"/>
    </row>
    <row r="42" spans="1:3" ht="24.6" customHeight="1" x14ac:dyDescent="0.3">
      <c r="A42" s="221" t="s">
        <v>84</v>
      </c>
      <c r="B42" s="222" t="s">
        <v>85</v>
      </c>
      <c r="C42" s="223"/>
    </row>
    <row r="43" spans="1:3" ht="24.6" customHeight="1" x14ac:dyDescent="0.3">
      <c r="A43" s="221" t="s">
        <v>86</v>
      </c>
      <c r="B43" s="222" t="s">
        <v>87</v>
      </c>
      <c r="C43" s="223"/>
    </row>
    <row r="44" spans="1:3" ht="24.6" customHeight="1" x14ac:dyDescent="0.3">
      <c r="A44" s="221" t="s">
        <v>88</v>
      </c>
      <c r="B44" s="222" t="s">
        <v>89</v>
      </c>
      <c r="C44" s="223"/>
    </row>
    <row r="45" spans="1:3" ht="24.6" customHeight="1" x14ac:dyDescent="0.3">
      <c r="A45" s="221" t="s">
        <v>142</v>
      </c>
      <c r="B45" s="222" t="s">
        <v>141</v>
      </c>
      <c r="C45" s="223"/>
    </row>
    <row r="46" spans="1:3" s="214" customFormat="1" ht="24.6" customHeight="1" x14ac:dyDescent="0.3">
      <c r="A46" s="229" t="s">
        <v>90</v>
      </c>
      <c r="B46" s="230" t="s">
        <v>140</v>
      </c>
      <c r="C46" s="231"/>
    </row>
    <row r="47" spans="1:3" s="209" customFormat="1" ht="24.6" customHeight="1" x14ac:dyDescent="0.3">
      <c r="A47" s="233"/>
      <c r="B47" s="234" t="s">
        <v>91</v>
      </c>
      <c r="C47" s="235">
        <f>SUM(C10:C46)</f>
        <v>1900000</v>
      </c>
    </row>
    <row r="48" spans="1:3" x14ac:dyDescent="0.3">
      <c r="A48" s="212"/>
      <c r="B48" s="211"/>
    </row>
    <row r="49" spans="1:2" x14ac:dyDescent="0.3">
      <c r="A49" s="212"/>
      <c r="B49" s="213"/>
    </row>
    <row r="50" spans="1:2" ht="22.85" customHeight="1" x14ac:dyDescent="0.3">
      <c r="A50" s="212"/>
      <c r="B50" s="211"/>
    </row>
    <row r="51" spans="1:2" x14ac:dyDescent="0.3">
      <c r="A51" s="212"/>
      <c r="B51" s="211"/>
    </row>
  </sheetData>
  <mergeCells count="4">
    <mergeCell ref="A3:C3"/>
    <mergeCell ref="A5:C5"/>
    <mergeCell ref="B7:B9"/>
    <mergeCell ref="A7:A9"/>
  </mergeCells>
  <pageMargins left="0.39370078740157483" right="0.19685039370078741" top="0.78740157480314965" bottom="0.78740157480314965" header="0.19685039370078741" footer="0.19685039370078741"/>
  <pageSetup paperSize="9" scale="45" orientation="portrait" r:id="rId1"/>
  <headerFooter alignWithMargins="0">
    <oddFooter>&amp;R&amp;"Times New Roman,звичайний"&amp;12&amp;P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Zeros="0" tabSelected="1" zoomScale="78" zoomScaleNormal="78" zoomScaleSheetLayoutView="75" workbookViewId="0">
      <pane xSplit="2" ySplit="7" topLeftCell="C8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9.109375" defaultRowHeight="17.55" x14ac:dyDescent="0.3"/>
  <cols>
    <col min="1" max="1" width="15.109375" style="210" customWidth="1"/>
    <col min="2" max="2" width="53.88671875" style="208" customWidth="1"/>
    <col min="3" max="3" width="36.44140625" style="208" customWidth="1"/>
    <col min="4" max="4" width="33.109375" style="208" customWidth="1"/>
    <col min="5" max="5" width="16" style="208" customWidth="1"/>
    <col min="6" max="16384" width="9.109375" style="208"/>
  </cols>
  <sheetData>
    <row r="1" spans="1:5" ht="8.15" customHeight="1" x14ac:dyDescent="0.3"/>
    <row r="2" spans="1:5" s="70" customFormat="1" ht="33.049999999999997" customHeight="1" x14ac:dyDescent="0.2">
      <c r="A2" s="267" t="s">
        <v>114</v>
      </c>
      <c r="B2" s="267"/>
      <c r="C2" s="267"/>
      <c r="D2" s="267"/>
      <c r="E2" s="267"/>
    </row>
    <row r="3" spans="1:5" s="70" customFormat="1" ht="23.95" customHeight="1" x14ac:dyDescent="0.2">
      <c r="A3" s="72"/>
      <c r="B3" s="72"/>
      <c r="C3" s="72"/>
      <c r="D3" s="72"/>
      <c r="E3" s="94" t="s">
        <v>0</v>
      </c>
    </row>
    <row r="4" spans="1:5" ht="26.3" x14ac:dyDescent="0.3">
      <c r="A4" s="265" t="s">
        <v>39</v>
      </c>
      <c r="B4" s="265" t="s">
        <v>40</v>
      </c>
      <c r="C4" s="218" t="s">
        <v>10</v>
      </c>
      <c r="D4" s="218" t="s">
        <v>11</v>
      </c>
      <c r="E4" s="266" t="s">
        <v>32</v>
      </c>
    </row>
    <row r="5" spans="1:5" x14ac:dyDescent="0.3">
      <c r="A5" s="265"/>
      <c r="B5" s="265"/>
      <c r="C5" s="218" t="s">
        <v>41</v>
      </c>
      <c r="D5" s="218" t="s">
        <v>41</v>
      </c>
      <c r="E5" s="266"/>
    </row>
    <row r="6" spans="1:5" x14ac:dyDescent="0.3">
      <c r="A6" s="265"/>
      <c r="B6" s="265"/>
      <c r="C6" s="219" t="s">
        <v>130</v>
      </c>
      <c r="D6" s="219" t="s">
        <v>130</v>
      </c>
      <c r="E6" s="266"/>
    </row>
    <row r="7" spans="1:5" ht="67.5" customHeight="1" x14ac:dyDescent="0.3">
      <c r="A7" s="265"/>
      <c r="B7" s="265"/>
      <c r="C7" s="220" t="s">
        <v>136</v>
      </c>
      <c r="D7" s="220" t="s">
        <v>135</v>
      </c>
      <c r="E7" s="266"/>
    </row>
    <row r="8" spans="1:5" ht="21" customHeight="1" x14ac:dyDescent="0.3">
      <c r="A8" s="221" t="s">
        <v>42</v>
      </c>
      <c r="B8" s="222" t="s">
        <v>43</v>
      </c>
      <c r="C8" s="223"/>
      <c r="D8" s="223"/>
      <c r="E8" s="224"/>
    </row>
    <row r="9" spans="1:5" ht="21" customHeight="1" x14ac:dyDescent="0.3">
      <c r="A9" s="221" t="s">
        <v>162</v>
      </c>
      <c r="B9" s="222" t="s">
        <v>161</v>
      </c>
      <c r="C9" s="223"/>
      <c r="D9" s="223"/>
      <c r="E9" s="224"/>
    </row>
    <row r="10" spans="1:5" ht="21" customHeight="1" x14ac:dyDescent="0.3">
      <c r="A10" s="221" t="s">
        <v>44</v>
      </c>
      <c r="B10" s="222" t="s">
        <v>45</v>
      </c>
      <c r="C10" s="223"/>
      <c r="D10" s="223"/>
      <c r="E10" s="224"/>
    </row>
    <row r="11" spans="1:5" ht="21" customHeight="1" x14ac:dyDescent="0.3">
      <c r="A11" s="225" t="s">
        <v>46</v>
      </c>
      <c r="B11" s="222" t="s">
        <v>47</v>
      </c>
      <c r="C11" s="223"/>
      <c r="D11" s="223"/>
      <c r="E11" s="224"/>
    </row>
    <row r="12" spans="1:5" ht="21" customHeight="1" x14ac:dyDescent="0.3">
      <c r="A12" s="221" t="s">
        <v>160</v>
      </c>
      <c r="B12" s="222" t="s">
        <v>159</v>
      </c>
      <c r="C12" s="223"/>
      <c r="D12" s="223"/>
      <c r="E12" s="224"/>
    </row>
    <row r="13" spans="1:5" ht="21" customHeight="1" x14ac:dyDescent="0.3">
      <c r="A13" s="221" t="s">
        <v>158</v>
      </c>
      <c r="B13" s="222" t="s">
        <v>157</v>
      </c>
      <c r="C13" s="223"/>
      <c r="D13" s="223"/>
      <c r="E13" s="224"/>
    </row>
    <row r="14" spans="1:5" ht="21" customHeight="1" x14ac:dyDescent="0.3">
      <c r="A14" s="221" t="s">
        <v>156</v>
      </c>
      <c r="B14" s="222" t="s">
        <v>155</v>
      </c>
      <c r="C14" s="223"/>
      <c r="D14" s="223"/>
      <c r="E14" s="224"/>
    </row>
    <row r="15" spans="1:5" ht="21" customHeight="1" x14ac:dyDescent="0.3">
      <c r="A15" s="221" t="s">
        <v>154</v>
      </c>
      <c r="B15" s="226" t="s">
        <v>153</v>
      </c>
      <c r="C15" s="223"/>
      <c r="D15" s="223"/>
      <c r="E15" s="224"/>
    </row>
    <row r="16" spans="1:5" ht="21" customHeight="1" x14ac:dyDescent="0.3">
      <c r="A16" s="221" t="s">
        <v>48</v>
      </c>
      <c r="B16" s="222" t="s">
        <v>49</v>
      </c>
      <c r="C16" s="223"/>
      <c r="D16" s="227">
        <v>1600000</v>
      </c>
      <c r="E16" s="227">
        <f>D16</f>
        <v>1600000</v>
      </c>
    </row>
    <row r="17" spans="1:5" ht="21" customHeight="1" x14ac:dyDescent="0.3">
      <c r="A17" s="221" t="s">
        <v>50</v>
      </c>
      <c r="B17" s="222" t="s">
        <v>51</v>
      </c>
      <c r="C17" s="223"/>
      <c r="D17" s="228"/>
      <c r="E17" s="224"/>
    </row>
    <row r="18" spans="1:5" ht="21" customHeight="1" x14ac:dyDescent="0.3">
      <c r="A18" s="221" t="s">
        <v>52</v>
      </c>
      <c r="B18" s="222" t="s">
        <v>53</v>
      </c>
      <c r="C18" s="223"/>
      <c r="D18" s="228"/>
      <c r="E18" s="224"/>
    </row>
    <row r="19" spans="1:5" ht="21" customHeight="1" x14ac:dyDescent="0.3">
      <c r="A19" s="221" t="s">
        <v>54</v>
      </c>
      <c r="B19" s="222" t="s">
        <v>55</v>
      </c>
      <c r="C19" s="223"/>
      <c r="D19" s="228"/>
      <c r="E19" s="224"/>
    </row>
    <row r="20" spans="1:5" s="214" customFormat="1" ht="21" customHeight="1" x14ac:dyDescent="0.3">
      <c r="A20" s="229" t="s">
        <v>152</v>
      </c>
      <c r="B20" s="230" t="s">
        <v>151</v>
      </c>
      <c r="C20" s="231"/>
      <c r="D20" s="228"/>
      <c r="E20" s="232"/>
    </row>
    <row r="21" spans="1:5" s="214" customFormat="1" ht="21" customHeight="1" x14ac:dyDescent="0.3">
      <c r="A21" s="229" t="s">
        <v>56</v>
      </c>
      <c r="B21" s="230" t="s">
        <v>57</v>
      </c>
      <c r="C21" s="231"/>
      <c r="D21" s="228"/>
      <c r="E21" s="232"/>
    </row>
    <row r="22" spans="1:5" s="214" customFormat="1" ht="21" customHeight="1" x14ac:dyDescent="0.3">
      <c r="A22" s="229" t="s">
        <v>150</v>
      </c>
      <c r="B22" s="230" t="s">
        <v>163</v>
      </c>
      <c r="C22" s="231"/>
      <c r="D22" s="228"/>
      <c r="E22" s="232"/>
    </row>
    <row r="23" spans="1:5" s="214" customFormat="1" ht="21" customHeight="1" x14ac:dyDescent="0.3">
      <c r="A23" s="229" t="s">
        <v>58</v>
      </c>
      <c r="B23" s="230" t="s">
        <v>59</v>
      </c>
      <c r="C23" s="231"/>
      <c r="D23" s="232"/>
      <c r="E23" s="232"/>
    </row>
    <row r="24" spans="1:5" ht="21" customHeight="1" x14ac:dyDescent="0.3">
      <c r="A24" s="221" t="s">
        <v>149</v>
      </c>
      <c r="B24" s="222" t="s">
        <v>148</v>
      </c>
      <c r="C24" s="223"/>
      <c r="D24" s="223"/>
      <c r="E24" s="224"/>
    </row>
    <row r="25" spans="1:5" ht="21" customHeight="1" x14ac:dyDescent="0.3">
      <c r="A25" s="221" t="s">
        <v>60</v>
      </c>
      <c r="B25" s="222" t="s">
        <v>61</v>
      </c>
      <c r="C25" s="223"/>
      <c r="D25" s="223"/>
      <c r="E25" s="224"/>
    </row>
    <row r="26" spans="1:5" ht="21" customHeight="1" x14ac:dyDescent="0.3">
      <c r="A26" s="221" t="s">
        <v>62</v>
      </c>
      <c r="B26" s="222" t="s">
        <v>63</v>
      </c>
      <c r="C26" s="223"/>
      <c r="D26" s="227">
        <v>300000</v>
      </c>
      <c r="E26" s="227">
        <f>D26</f>
        <v>300000</v>
      </c>
    </row>
    <row r="27" spans="1:5" ht="21" customHeight="1" x14ac:dyDescent="0.3">
      <c r="A27" s="221" t="s">
        <v>64</v>
      </c>
      <c r="B27" s="222" t="s">
        <v>65</v>
      </c>
      <c r="C27" s="223"/>
      <c r="D27" s="223"/>
      <c r="E27" s="224"/>
    </row>
    <row r="28" spans="1:5" ht="21" customHeight="1" x14ac:dyDescent="0.3">
      <c r="A28" s="221" t="s">
        <v>66</v>
      </c>
      <c r="B28" s="222" t="s">
        <v>67</v>
      </c>
      <c r="C28" s="223"/>
      <c r="D28" s="223"/>
      <c r="E28" s="224"/>
    </row>
    <row r="29" spans="1:5" ht="21" customHeight="1" x14ac:dyDescent="0.3">
      <c r="A29" s="221" t="s">
        <v>68</v>
      </c>
      <c r="B29" s="226" t="s">
        <v>69</v>
      </c>
      <c r="C29" s="223"/>
      <c r="D29" s="223"/>
      <c r="E29" s="224"/>
    </row>
    <row r="30" spans="1:5" ht="21" customHeight="1" x14ac:dyDescent="0.3">
      <c r="A30" s="221" t="s">
        <v>70</v>
      </c>
      <c r="B30" s="222" t="s">
        <v>71</v>
      </c>
      <c r="C30" s="223"/>
      <c r="D30" s="223"/>
      <c r="E30" s="224"/>
    </row>
    <row r="31" spans="1:5" ht="21" customHeight="1" x14ac:dyDescent="0.3">
      <c r="A31" s="221" t="s">
        <v>72</v>
      </c>
      <c r="B31" s="222" t="s">
        <v>73</v>
      </c>
      <c r="C31" s="223"/>
      <c r="D31" s="223"/>
      <c r="E31" s="224"/>
    </row>
    <row r="32" spans="1:5" ht="21" customHeight="1" x14ac:dyDescent="0.3">
      <c r="A32" s="221" t="s">
        <v>74</v>
      </c>
      <c r="B32" s="222" t="s">
        <v>75</v>
      </c>
      <c r="C32" s="223"/>
      <c r="D32" s="223"/>
      <c r="E32" s="224"/>
    </row>
    <row r="33" spans="1:5" ht="21" customHeight="1" x14ac:dyDescent="0.3">
      <c r="A33" s="221" t="s">
        <v>76</v>
      </c>
      <c r="B33" s="222" t="s">
        <v>77</v>
      </c>
      <c r="C33" s="223"/>
      <c r="D33" s="223"/>
      <c r="E33" s="224"/>
    </row>
    <row r="34" spans="1:5" ht="21" customHeight="1" x14ac:dyDescent="0.3">
      <c r="A34" s="221" t="s">
        <v>78</v>
      </c>
      <c r="B34" s="222" t="s">
        <v>79</v>
      </c>
      <c r="C34" s="223"/>
      <c r="D34" s="223"/>
      <c r="E34" s="224"/>
    </row>
    <row r="35" spans="1:5" ht="21" customHeight="1" x14ac:dyDescent="0.3">
      <c r="A35" s="221" t="s">
        <v>147</v>
      </c>
      <c r="B35" s="222" t="s">
        <v>146</v>
      </c>
      <c r="C35" s="223"/>
      <c r="D35" s="223"/>
      <c r="E35" s="224"/>
    </row>
    <row r="36" spans="1:5" ht="21" customHeight="1" x14ac:dyDescent="0.3">
      <c r="A36" s="221" t="s">
        <v>145</v>
      </c>
      <c r="B36" s="226" t="s">
        <v>144</v>
      </c>
      <c r="C36" s="223"/>
      <c r="D36" s="223"/>
      <c r="E36" s="224"/>
    </row>
    <row r="37" spans="1:5" ht="21" customHeight="1" x14ac:dyDescent="0.3">
      <c r="A37" s="221">
        <v>20516000000</v>
      </c>
      <c r="B37" s="226" t="s">
        <v>143</v>
      </c>
      <c r="C37" s="223"/>
      <c r="D37" s="223"/>
      <c r="E37" s="224"/>
    </row>
    <row r="38" spans="1:5" ht="21" customHeight="1" x14ac:dyDescent="0.3">
      <c r="A38" s="221" t="s">
        <v>80</v>
      </c>
      <c r="B38" s="222" t="s">
        <v>81</v>
      </c>
      <c r="C38" s="223"/>
      <c r="D38" s="223"/>
      <c r="E38" s="224"/>
    </row>
    <row r="39" spans="1:5" ht="21" customHeight="1" x14ac:dyDescent="0.3">
      <c r="A39" s="221" t="s">
        <v>82</v>
      </c>
      <c r="B39" s="222" t="s">
        <v>83</v>
      </c>
      <c r="C39" s="223"/>
      <c r="D39" s="223"/>
      <c r="E39" s="224"/>
    </row>
    <row r="40" spans="1:5" ht="21" customHeight="1" x14ac:dyDescent="0.3">
      <c r="A40" s="221" t="s">
        <v>84</v>
      </c>
      <c r="B40" s="222" t="s">
        <v>85</v>
      </c>
      <c r="C40" s="223"/>
      <c r="D40" s="223"/>
      <c r="E40" s="224"/>
    </row>
    <row r="41" spans="1:5" ht="21" customHeight="1" x14ac:dyDescent="0.3">
      <c r="A41" s="221" t="s">
        <v>86</v>
      </c>
      <c r="B41" s="222" t="s">
        <v>87</v>
      </c>
      <c r="C41" s="223"/>
      <c r="D41" s="223"/>
      <c r="E41" s="224"/>
    </row>
    <row r="42" spans="1:5" ht="21" customHeight="1" x14ac:dyDescent="0.3">
      <c r="A42" s="221" t="s">
        <v>88</v>
      </c>
      <c r="B42" s="222" t="s">
        <v>89</v>
      </c>
      <c r="C42" s="223"/>
      <c r="D42" s="223"/>
      <c r="E42" s="224"/>
    </row>
    <row r="43" spans="1:5" ht="21" customHeight="1" x14ac:dyDescent="0.3">
      <c r="A43" s="221" t="s">
        <v>142</v>
      </c>
      <c r="B43" s="222" t="s">
        <v>141</v>
      </c>
      <c r="C43" s="223"/>
      <c r="D43" s="223"/>
      <c r="E43" s="224"/>
    </row>
    <row r="44" spans="1:5" s="214" customFormat="1" ht="21" customHeight="1" x14ac:dyDescent="0.3">
      <c r="A44" s="229" t="s">
        <v>90</v>
      </c>
      <c r="B44" s="230" t="s">
        <v>140</v>
      </c>
      <c r="C44" s="231"/>
      <c r="D44" s="231"/>
      <c r="E44" s="232"/>
    </row>
    <row r="45" spans="1:5" s="209" customFormat="1" ht="21" customHeight="1" x14ac:dyDescent="0.3">
      <c r="A45" s="233"/>
      <c r="B45" s="234" t="s">
        <v>91</v>
      </c>
      <c r="C45" s="235"/>
      <c r="D45" s="235">
        <f>SUM(D8:D44)</f>
        <v>1900000</v>
      </c>
      <c r="E45" s="235">
        <f>SUM(E8:E44)</f>
        <v>1900000</v>
      </c>
    </row>
    <row r="46" spans="1:5" x14ac:dyDescent="0.3">
      <c r="A46" s="212"/>
      <c r="B46" s="211"/>
    </row>
    <row r="47" spans="1:5" x14ac:dyDescent="0.3">
      <c r="A47" s="212"/>
      <c r="B47" s="213"/>
    </row>
    <row r="48" spans="1:5" ht="22.85" customHeight="1" x14ac:dyDescent="0.3">
      <c r="A48" s="212"/>
      <c r="B48" s="211"/>
    </row>
    <row r="49" spans="1:2" x14ac:dyDescent="0.3">
      <c r="A49" s="212"/>
      <c r="B49" s="211"/>
    </row>
  </sheetData>
  <mergeCells count="4">
    <mergeCell ref="A4:A7"/>
    <mergeCell ref="B4:B7"/>
    <mergeCell ref="E4:E7"/>
    <mergeCell ref="A2:E2"/>
  </mergeCells>
  <pageMargins left="0.39370078740157483" right="0.19685039370078741" top="0.78740157480314965" bottom="0.78740157480314965" header="0.19685039370078741" footer="0.19685039370078741"/>
  <pageSetup paperSize="9" scale="45" orientation="portrait" r:id="rId1"/>
  <headerFooter alignWithMargins="0">
    <oddFooter>&amp;R&amp;"Times New Roman,звичайний"&amp;12&amp;P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5896FC-B556-4E56-B3EC-5F0440D68F4D}">
  <ds:schemaRefs>
    <ds:schemaRef ds:uri="http://purl.org/dc/elements/1.1/"/>
    <ds:schemaRef ds:uri="http://purl.org/dc/terms/"/>
    <ds:schemaRef ds:uri="34080153-28b6-45f6-b1c8-49842029d766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310A17-27D3-4D71-A6B4-3F66B062F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58FE5E-0091-4305-8B3C-3379409D3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12</vt:i4>
      </vt:variant>
    </vt:vector>
  </HeadingPairs>
  <TitlesOfParts>
    <vt:vector size="20" baseType="lpstr">
      <vt:lpstr>Додаток №1 (2)</vt:lpstr>
      <vt:lpstr>ПТ(Додаток№1) (2)</vt:lpstr>
      <vt:lpstr>Додаток №1</vt:lpstr>
      <vt:lpstr>ПТ(Додаток№1)</vt:lpstr>
      <vt:lpstr>Додаток №2</vt:lpstr>
      <vt:lpstr>ПТ(Додаток№2)</vt:lpstr>
      <vt:lpstr>додаток 3</vt:lpstr>
      <vt:lpstr>ПТ (додаток 3)</vt:lpstr>
      <vt:lpstr>'додаток 3'!Заголовки_для_друку</vt:lpstr>
      <vt:lpstr>'Додаток №2'!Заголовки_для_друку</vt:lpstr>
      <vt:lpstr>'ПТ (додаток 3)'!Заголовки_для_друку</vt:lpstr>
      <vt:lpstr>'ПТ(Додаток№2)'!Заголовки_для_друку</vt:lpstr>
      <vt:lpstr>Заголовки_для_друку</vt:lpstr>
      <vt:lpstr>'додаток 3'!Область_друку</vt:lpstr>
      <vt:lpstr>'Додаток №1 (2)'!Область_друку</vt:lpstr>
      <vt:lpstr>'Додаток №2'!Область_друку</vt:lpstr>
      <vt:lpstr>'ПТ (додаток 3)'!Область_друку</vt:lpstr>
      <vt:lpstr>'ПТ(Додаток№1)'!Область_друку</vt:lpstr>
      <vt:lpstr>'ПТ(Додаток№1) (2)'!Область_друку</vt:lpstr>
      <vt:lpstr>'ПТ(Додаток№2)'!Область_друку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2020-05-12T07:37:38Z</dcterms:created>
  <dcterms:modified xsi:type="dcterms:W3CDTF">2020-05-12T07:39:09Z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