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liuk-P\Desktop\Тимчасова\6298-1\"/>
    </mc:Choice>
  </mc:AlternateContent>
  <bookViews>
    <workbookView xWindow="0" yWindow="465" windowWidth="20505" windowHeight="7065"/>
  </bookViews>
  <sheets>
    <sheet name="TP_dod_1" sheetId="1" r:id="rId1"/>
    <sheet name="TP_dod_2" sheetId="2" r:id="rId2"/>
  </sheets>
  <definedNames>
    <definedName name="_xlnm.Print_Titles" localSheetId="0">TP_dod_1!$4:$5</definedName>
    <definedName name="_xlnm.Print_Titles" localSheetId="1">TP_dod_2!$3:$4</definedName>
    <definedName name="_xlnm.Print_Area" localSheetId="0">TP_dod_1!$A$1:$K$17</definedName>
    <definedName name="_xlnm.Print_Area" localSheetId="1">TP_dod_2!$A$1:$K$14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J5" i="2"/>
  <c r="I9" i="2"/>
  <c r="J9" i="2"/>
  <c r="J10" i="2"/>
  <c r="J11" i="2"/>
  <c r="I11" i="2"/>
  <c r="I10" i="2"/>
  <c r="G10" i="2"/>
  <c r="G9" i="2"/>
  <c r="J8" i="2"/>
  <c r="J7" i="2"/>
  <c r="J6" i="2"/>
  <c r="I8" i="2"/>
  <c r="I7" i="2"/>
  <c r="I6" i="2"/>
  <c r="D7" i="2"/>
  <c r="D6" i="2"/>
  <c r="G7" i="2"/>
  <c r="G6" i="2"/>
  <c r="G5" i="2"/>
  <c r="D5" i="2"/>
  <c r="I16" i="1"/>
</calcChain>
</file>

<file path=xl/sharedStrings.xml><?xml version="1.0" encoding="utf-8"?>
<sst xmlns="http://schemas.openxmlformats.org/spreadsheetml/2006/main" count="64" uniqueCount="45">
  <si>
    <t>Всього</t>
  </si>
  <si>
    <t>Коди</t>
  </si>
  <si>
    <t>Зміни, що пропонуються</t>
  </si>
  <si>
    <t>Всього:</t>
  </si>
  <si>
    <t>загальний 
фонд</t>
  </si>
  <si>
    <t>спеціальний 
фонд</t>
  </si>
  <si>
    <t>Код</t>
  </si>
  <si>
    <t>загальний
фонд</t>
  </si>
  <si>
    <t>спеціальний
фонд</t>
  </si>
  <si>
    <t>Разом доходів:</t>
  </si>
  <si>
    <t>Вього доходів
(без урахування міжбюджетних трансфертів)</t>
  </si>
  <si>
    <t>(тис. грн)</t>
  </si>
  <si>
    <t>Затверджено Законом</t>
  </si>
  <si>
    <t>Проєкт з урахуванням запропонованих змін</t>
  </si>
  <si>
    <t>ПОРІВНЯЛЬНА ТАБЛИЦЯ
змін доходів Державного бюджету України на 2021 рік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</si>
  <si>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</si>
  <si>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</si>
  <si>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</si>
  <si>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11020000</t>
  </si>
  <si>
    <t>Податок на прибуток підприємств</t>
  </si>
  <si>
    <t>13000000</t>
  </si>
  <si>
    <t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</si>
  <si>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</si>
  <si>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 </t>
  </si>
  <si>
    <t>13020000</t>
  </si>
  <si>
    <t>Рентна плата за спеціальне використання води</t>
  </si>
  <si>
    <t>14000000</t>
  </si>
  <si>
    <t>Внутрішні податки на товари та послуги</t>
  </si>
  <si>
    <t>14060000</t>
  </si>
  <si>
    <t>Податок на додану вартість з вироблених в Україні товарів (робіт, послуг) з урахуванням бюджетного відшкодування</t>
  </si>
  <si>
    <t>Найменування
згідно з класифікацією доходів бюджету</t>
  </si>
  <si>
    <t xml:space="preserve">Найменування згідно з відомчою і
програмною класифікаціями видатків
та кредитування державного бюджету </t>
  </si>
  <si>
    <t>ПОРІВНЯЛЬНА ТАБЛИЦЯ
змін видатків Державного бюджету України на 2021 рік</t>
  </si>
  <si>
    <t>Народний депутат України</t>
  </si>
  <si>
    <t xml:space="preserve">Микола СКОРИК
</t>
  </si>
  <si>
    <t>2400000</t>
  </si>
  <si>
    <t>2401000</t>
  </si>
  <si>
    <t>2300000</t>
  </si>
  <si>
    <t>2301000</t>
  </si>
  <si>
    <t>Міністерство охорони здоров'я України</t>
  </si>
  <si>
    <t>Додаткові виплати лікарям та медичному персоналу</t>
  </si>
  <si>
    <t>Міністерство енергетики України</t>
  </si>
  <si>
    <t>Апарат Міністерства енергетики України</t>
  </si>
  <si>
    <t xml:space="preserve">Придбання енергоносіїв для упередження технологенних катастроф при опалювальному сезоні 2021-2022 років </t>
  </si>
  <si>
    <t>Апарат Міністерства охорони здоров'я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</si>
</sst>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грн.&quot;;\-#,##0\ &quot;грн.&quot;"/>
    <numFmt numFmtId="165" formatCode="_-* #,##0.00\ _г_р_н_._-;\-* #,##0.00\ _г_р_н_._-;_-* &quot;-&quot;??\ _г_р_н_._-;_-@_-"/>
    <numFmt numFmtId="166" formatCode="_-* #,##0.00_р_._-;\-* #,##0.00_р_._-;_-* &quot;-&quot;??_р_._-;_-@_-"/>
    <numFmt numFmtId="167" formatCode="#,##0.0"/>
    <numFmt numFmtId="168" formatCode="_-* #,##0\ _р_._-;\-* #,##0\ _р_._-;_-* &quot;-&quot;\ _р_._-;_-@_-"/>
    <numFmt numFmtId="169" formatCode="_-* #,##0.00\ _р_._-;\-* #,##0.00\ _р_._-;_-* &quot;-&quot;??\ _р_._-;_-@_-"/>
  </numFmts>
  <fonts count="7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10"/>
      <name val="Calibri"/>
      <family val="2"/>
      <charset val="204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19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16" borderId="0" applyNumberFormat="0" applyBorder="0" applyAlignment="0" applyProtection="0"/>
    <xf numFmtId="0" fontId="3" fillId="18" borderId="0" applyNumberFormat="0" applyBorder="0" applyAlignment="0" applyProtection="0"/>
    <xf numFmtId="0" fontId="4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6" fillId="3" borderId="1" applyNumberFormat="0" applyAlignment="0" applyProtection="0"/>
    <xf numFmtId="0" fontId="7" fillId="13" borderId="1" applyNumberFormat="0" applyAlignment="0" applyProtection="0"/>
    <xf numFmtId="0" fontId="9" fillId="25" borderId="2" applyNumberFormat="0" applyAlignment="0" applyProtection="0"/>
    <xf numFmtId="0" fontId="8" fillId="25" borderId="2" applyNumberFormat="0" applyAlignment="0" applyProtection="0"/>
    <xf numFmtId="0" fontId="11" fillId="25" borderId="1" applyNumberFormat="0" applyAlignment="0" applyProtection="0"/>
    <xf numFmtId="0" fontId="10" fillId="25" borderId="1" applyNumberFormat="0" applyAlignment="0" applyProtection="0"/>
    <xf numFmtId="0" fontId="12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>
      <alignment vertical="top"/>
    </xf>
    <xf numFmtId="0" fontId="22" fillId="0" borderId="9" applyNumberFormat="0" applyFill="0" applyAlignment="0" applyProtection="0"/>
    <xf numFmtId="0" fontId="21" fillId="0" borderId="9" applyNumberFormat="0" applyFill="0" applyAlignment="0" applyProtection="0"/>
    <xf numFmtId="0" fontId="23" fillId="26" borderId="10" applyNumberFormat="0" applyAlignment="0" applyProtection="0"/>
    <xf numFmtId="0" fontId="24" fillId="26" borderId="10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25" borderId="1" applyNumberFormat="0" applyAlignment="0" applyProtection="0"/>
    <xf numFmtId="0" fontId="5" fillId="0" borderId="0"/>
    <xf numFmtId="0" fontId="1" fillId="0" borderId="0"/>
    <xf numFmtId="0" fontId="21" fillId="0" borderId="11" applyNumberFormat="0" applyFill="0" applyAlignment="0" applyProtection="0"/>
    <xf numFmtId="0" fontId="32" fillId="4" borderId="0" applyNumberFormat="0" applyBorder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7" borderId="12" applyNumberFormat="0" applyFont="0" applyAlignment="0" applyProtection="0"/>
    <xf numFmtId="0" fontId="35" fillId="7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5" borderId="2" applyNumberFormat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13" borderId="0" applyNumberFormat="0" applyBorder="0" applyAlignment="0" applyProtection="0"/>
    <xf numFmtId="0" fontId="30" fillId="0" borderId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41" fillId="6" borderId="0" applyNumberFormat="0" applyBorder="0" applyAlignment="0" applyProtection="0"/>
  </cellStyleXfs>
  <cellXfs count="94">
    <xf numFmtId="0" fontId="0" fillId="0" borderId="0" xfId="0"/>
    <xf numFmtId="0" fontId="35" fillId="0" borderId="0" xfId="0" applyNumberFormat="1" applyFont="1" applyFill="1" applyAlignment="1" applyProtection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center"/>
    </xf>
    <xf numFmtId="0" fontId="47" fillId="0" borderId="0" xfId="0" applyFont="1" applyFill="1"/>
    <xf numFmtId="0" fontId="52" fillId="0" borderId="0" xfId="106" applyFont="1" applyAlignment="1">
      <alignment horizontal="center" vertical="top"/>
    </xf>
    <xf numFmtId="0" fontId="52" fillId="0" borderId="0" xfId="106" applyFont="1" applyAlignment="1">
      <alignment vertical="top" wrapText="1"/>
    </xf>
    <xf numFmtId="0" fontId="52" fillId="0" borderId="0" xfId="106" applyFont="1">
      <alignment vertical="top"/>
    </xf>
    <xf numFmtId="0" fontId="53" fillId="0" borderId="0" xfId="106" applyFont="1">
      <alignment vertical="top"/>
    </xf>
    <xf numFmtId="167" fontId="55" fillId="0" borderId="0" xfId="106" applyNumberFormat="1" applyFont="1">
      <alignment vertical="top"/>
    </xf>
    <xf numFmtId="0" fontId="53" fillId="0" borderId="0" xfId="106" applyFont="1" applyAlignment="1">
      <alignment horizontal="center" vertical="top"/>
    </xf>
    <xf numFmtId="0" fontId="53" fillId="0" borderId="0" xfId="106" applyFont="1" applyAlignment="1">
      <alignment vertical="top" wrapText="1"/>
    </xf>
    <xf numFmtId="0" fontId="35" fillId="0" borderId="0" xfId="0" applyNumberFormat="1" applyFont="1" applyFill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0" fillId="0" borderId="0" xfId="0" applyFill="1" applyBorder="1"/>
    <xf numFmtId="0" fontId="35" fillId="0" borderId="0" xfId="0" applyFont="1" applyFill="1" applyBorder="1" applyAlignment="1">
      <alignment horizont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/>
    <xf numFmtId="0" fontId="47" fillId="0" borderId="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top"/>
    </xf>
    <xf numFmtId="167" fontId="44" fillId="0" borderId="0" xfId="0" applyNumberFormat="1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167" fontId="45" fillId="0" borderId="0" xfId="0" applyNumberFormat="1" applyFont="1" applyFill="1" applyBorder="1" applyAlignment="1" applyProtection="1">
      <alignment vertical="top"/>
    </xf>
    <xf numFmtId="167" fontId="46" fillId="0" borderId="0" xfId="0" applyNumberFormat="1" applyFont="1" applyFill="1" applyBorder="1" applyAlignment="1" applyProtection="1">
      <alignment vertical="top"/>
    </xf>
    <xf numFmtId="167" fontId="56" fillId="0" borderId="0" xfId="0" applyNumberFormat="1" applyFont="1" applyBorder="1" applyAlignment="1">
      <alignment vertical="center"/>
    </xf>
    <xf numFmtId="167" fontId="35" fillId="0" borderId="0" xfId="0" applyNumberFormat="1" applyFont="1" applyFill="1" applyAlignment="1" applyProtection="1"/>
    <xf numFmtId="167" fontId="53" fillId="0" borderId="0" xfId="106" applyNumberFormat="1" applyFont="1">
      <alignment vertical="top"/>
    </xf>
    <xf numFmtId="0" fontId="60" fillId="0" borderId="0" xfId="0" applyFont="1" applyAlignment="1">
      <alignment horizontal="right" vertical="top" wrapText="1"/>
    </xf>
    <xf numFmtId="0" fontId="60" fillId="0" borderId="0" xfId="106" applyFont="1" applyAlignment="1">
      <alignment horizontal="right" vertical="top"/>
    </xf>
    <xf numFmtId="0" fontId="56" fillId="0" borderId="0" xfId="0" applyFont="1" applyBorder="1" applyAlignment="1">
      <alignment horizontal="left" vertical="center" wrapText="1"/>
    </xf>
    <xf numFmtId="167" fontId="58" fillId="0" borderId="0" xfId="0" applyNumberFormat="1" applyFont="1" applyFill="1" applyBorder="1" applyAlignment="1" applyProtection="1"/>
    <xf numFmtId="167" fontId="58" fillId="0" borderId="0" xfId="98" applyNumberFormat="1" applyFont="1" applyFill="1" applyBorder="1" applyAlignment="1" applyProtection="1"/>
    <xf numFmtId="167" fontId="56" fillId="0" borderId="0" xfId="0" applyNumberFormat="1" applyFont="1" applyFill="1" applyBorder="1" applyAlignment="1">
      <alignment horizontal="right"/>
    </xf>
    <xf numFmtId="167" fontId="44" fillId="0" borderId="14" xfId="0" applyNumberFormat="1" applyFont="1" applyFill="1" applyBorder="1" applyAlignment="1" applyProtection="1">
      <alignment vertical="top"/>
    </xf>
    <xf numFmtId="167" fontId="44" fillId="0" borderId="14" xfId="0" applyNumberFormat="1" applyFont="1" applyFill="1" applyBorder="1" applyAlignment="1" applyProtection="1">
      <alignment horizontal="center" vertical="center"/>
    </xf>
    <xf numFmtId="167" fontId="45" fillId="0" borderId="14" xfId="0" applyNumberFormat="1" applyFont="1" applyFill="1" applyBorder="1" applyAlignment="1" applyProtection="1">
      <alignment horizontal="center" vertical="center"/>
    </xf>
    <xf numFmtId="167" fontId="49" fillId="0" borderId="14" xfId="0" applyNumberFormat="1" applyFont="1" applyFill="1" applyBorder="1" applyAlignment="1" applyProtection="1">
      <alignment horizontal="center" vertical="center"/>
    </xf>
    <xf numFmtId="0" fontId="59" fillId="0" borderId="0" xfId="0" applyFont="1" applyAlignment="1">
      <alignment vertical="top"/>
    </xf>
    <xf numFmtId="0" fontId="61" fillId="0" borderId="15" xfId="0" applyFont="1" applyBorder="1" applyAlignment="1">
      <alignment horizontal="center" vertical="center" wrapText="1"/>
    </xf>
    <xf numFmtId="0" fontId="44" fillId="0" borderId="14" xfId="0" applyNumberFormat="1" applyFont="1" applyFill="1" applyBorder="1" applyAlignment="1" applyProtection="1">
      <alignment horizontal="left" vertical="center" wrapText="1"/>
    </xf>
    <xf numFmtId="0" fontId="49" fillId="0" borderId="14" xfId="0" applyNumberFormat="1" applyFont="1" applyFill="1" applyBorder="1" applyAlignment="1" applyProtection="1">
      <alignment horizontal="left" vertical="center" wrapText="1"/>
    </xf>
    <xf numFmtId="167" fontId="44" fillId="0" borderId="14" xfId="0" applyNumberFormat="1" applyFont="1" applyFill="1" applyBorder="1" applyAlignment="1" applyProtection="1">
      <alignment horizontal="center" vertical="center" wrapText="1"/>
    </xf>
    <xf numFmtId="0" fontId="61" fillId="0" borderId="15" xfId="106" applyFont="1" applyBorder="1" applyAlignment="1">
      <alignment horizontal="center" vertical="center" wrapText="1"/>
    </xf>
    <xf numFmtId="167" fontId="61" fillId="0" borderId="14" xfId="0" applyNumberFormat="1" applyFont="1" applyFill="1" applyBorder="1" applyAlignment="1">
      <alignment horizontal="right" vertical="top"/>
    </xf>
    <xf numFmtId="0" fontId="55" fillId="0" borderId="14" xfId="106" applyFont="1" applyBorder="1" applyAlignment="1">
      <alignment horizontal="center" vertical="center" wrapText="1"/>
    </xf>
    <xf numFmtId="0" fontId="57" fillId="0" borderId="0" xfId="106" applyFont="1" applyAlignment="1">
      <alignment vertical="top" wrapText="1"/>
    </xf>
    <xf numFmtId="0" fontId="62" fillId="0" borderId="0" xfId="0" applyFont="1" applyAlignment="1">
      <alignment vertical="top"/>
    </xf>
    <xf numFmtId="0" fontId="62" fillId="0" borderId="0" xfId="0" applyFont="1" applyAlignment="1">
      <alignment vertical="top" wrapText="1"/>
    </xf>
    <xf numFmtId="0" fontId="45" fillId="0" borderId="17" xfId="94" applyFont="1" applyBorder="1" applyAlignment="1">
      <alignment vertical="top" wrapText="1"/>
    </xf>
    <xf numFmtId="0" fontId="49" fillId="0" borderId="17" xfId="94" applyFont="1" applyBorder="1" applyAlignment="1">
      <alignment vertical="top" wrapText="1"/>
    </xf>
    <xf numFmtId="0" fontId="63" fillId="0" borderId="14" xfId="0" applyNumberFormat="1" applyFont="1" applyFill="1" applyBorder="1" applyAlignment="1" applyProtection="1">
      <alignment horizontal="left" vertical="center" wrapText="1"/>
    </xf>
    <xf numFmtId="167" fontId="63" fillId="0" borderId="14" xfId="0" applyNumberFormat="1" applyFont="1" applyFill="1" applyBorder="1" applyAlignment="1" applyProtection="1">
      <alignment horizontal="center" vertical="center"/>
    </xf>
    <xf numFmtId="167" fontId="64" fillId="0" borderId="14" xfId="0" applyNumberFormat="1" applyFont="1" applyFill="1" applyBorder="1" applyAlignment="1" applyProtection="1">
      <alignment horizontal="center" vertical="center"/>
    </xf>
    <xf numFmtId="167" fontId="65" fillId="0" borderId="14" xfId="0" applyNumberFormat="1" applyFont="1" applyFill="1" applyBorder="1" applyAlignment="1" applyProtection="1">
      <alignment horizontal="center" vertical="center"/>
    </xf>
    <xf numFmtId="167" fontId="66" fillId="0" borderId="14" xfId="0" applyNumberFormat="1" applyFont="1" applyFill="1" applyBorder="1" applyAlignment="1" applyProtection="1">
      <alignment horizontal="center" vertical="center"/>
    </xf>
    <xf numFmtId="167" fontId="64" fillId="0" borderId="14" xfId="0" applyNumberFormat="1" applyFont="1" applyFill="1" applyBorder="1" applyAlignment="1" applyProtection="1">
      <alignment horizontal="center" vertical="center" wrapText="1"/>
    </xf>
    <xf numFmtId="167" fontId="44" fillId="0" borderId="14" xfId="0" applyNumberFormat="1" applyFont="1" applyFill="1" applyBorder="1" applyAlignment="1" applyProtection="1">
      <alignment horizontal="right" vertical="center"/>
    </xf>
    <xf numFmtId="167" fontId="44" fillId="0" borderId="14" xfId="0" applyNumberFormat="1" applyFont="1" applyFill="1" applyBorder="1" applyAlignment="1" applyProtection="1">
      <alignment horizontal="right" vertical="center" wrapText="1"/>
    </xf>
    <xf numFmtId="167" fontId="45" fillId="0" borderId="14" xfId="0" applyNumberFormat="1" applyFont="1" applyFill="1" applyBorder="1" applyAlignment="1" applyProtection="1">
      <alignment horizontal="right" vertical="center" wrapText="1"/>
    </xf>
    <xf numFmtId="167" fontId="35" fillId="0" borderId="14" xfId="0" applyNumberFormat="1" applyFont="1" applyFill="1" applyBorder="1" applyAlignment="1" applyProtection="1">
      <alignment horizontal="right" vertical="center" wrapText="1"/>
    </xf>
    <xf numFmtId="0" fontId="44" fillId="0" borderId="14" xfId="0" applyNumberFormat="1" applyFont="1" applyFill="1" applyBorder="1" applyAlignment="1" applyProtection="1">
      <alignment horizontal="center" vertical="center"/>
    </xf>
    <xf numFmtId="0" fontId="45" fillId="0" borderId="14" xfId="0" applyNumberFormat="1" applyFont="1" applyFill="1" applyBorder="1" applyAlignment="1" applyProtection="1">
      <alignment horizontal="center" vertical="center"/>
    </xf>
    <xf numFmtId="0" fontId="35" fillId="0" borderId="14" xfId="0" applyNumberFormat="1" applyFont="1" applyFill="1" applyBorder="1" applyAlignment="1" applyProtection="1">
      <alignment horizontal="center" vertical="center"/>
    </xf>
    <xf numFmtId="0" fontId="49" fillId="0" borderId="14" xfId="0" applyNumberFormat="1" applyFont="1" applyFill="1" applyBorder="1" applyAlignment="1" applyProtection="1">
      <alignment horizontal="center" vertical="center"/>
    </xf>
    <xf numFmtId="0" fontId="45" fillId="0" borderId="17" xfId="94" applyFont="1" applyBorder="1" applyAlignment="1">
      <alignment horizontal="center" vertical="center"/>
    </xf>
    <xf numFmtId="0" fontId="49" fillId="0" borderId="17" xfId="94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wrapText="1"/>
    </xf>
    <xf numFmtId="0" fontId="35" fillId="0" borderId="14" xfId="0" applyFont="1" applyBorder="1" applyAlignment="1">
      <alignment horizontal="left" vertical="top" wrapText="1"/>
    </xf>
    <xf numFmtId="0" fontId="45" fillId="0" borderId="18" xfId="0" applyFont="1" applyBorder="1" applyAlignment="1">
      <alignment wrapText="1"/>
    </xf>
    <xf numFmtId="0" fontId="35" fillId="0" borderId="14" xfId="0" applyFont="1" applyBorder="1" applyAlignment="1">
      <alignment vertical="top" wrapText="1"/>
    </xf>
    <xf numFmtId="167" fontId="67" fillId="0" borderId="14" xfId="0" applyNumberFormat="1" applyFont="1" applyBorder="1" applyAlignment="1">
      <alignment vertical="center"/>
    </xf>
    <xf numFmtId="167" fontId="67" fillId="0" borderId="14" xfId="0" applyNumberFormat="1" applyFont="1" applyBorder="1" applyAlignment="1">
      <alignment vertical="top"/>
    </xf>
    <xf numFmtId="167" fontId="68" fillId="0" borderId="14" xfId="0" applyNumberFormat="1" applyFont="1" applyBorder="1" applyAlignment="1">
      <alignment vertical="top"/>
    </xf>
    <xf numFmtId="167" fontId="35" fillId="0" borderId="14" xfId="0" applyNumberFormat="1" applyFont="1" applyBorder="1" applyAlignment="1">
      <alignment horizontal="right" vertical="center" wrapText="1"/>
    </xf>
    <xf numFmtId="167" fontId="44" fillId="0" borderId="14" xfId="0" applyNumberFormat="1" applyFont="1" applyBorder="1" applyAlignment="1">
      <alignment vertical="top"/>
    </xf>
    <xf numFmtId="167" fontId="63" fillId="0" borderId="14" xfId="0" applyNumberFormat="1" applyFont="1" applyFill="1" applyBorder="1" applyAlignment="1" applyProtection="1">
      <alignment horizontal="right" vertical="center" wrapText="1"/>
    </xf>
    <xf numFmtId="167" fontId="69" fillId="0" borderId="14" xfId="0" applyNumberFormat="1" applyFont="1" applyFill="1" applyBorder="1" applyAlignment="1" applyProtection="1">
      <alignment horizontal="right" vertical="center" wrapText="1"/>
    </xf>
    <xf numFmtId="167" fontId="63" fillId="0" borderId="14" xfId="0" applyNumberFormat="1" applyFont="1" applyBorder="1" applyAlignment="1">
      <alignment vertical="top"/>
    </xf>
    <xf numFmtId="0" fontId="57" fillId="0" borderId="0" xfId="106" applyFont="1" applyAlignment="1">
      <alignment horizontal="left" vertical="top" wrapText="1"/>
    </xf>
    <xf numFmtId="0" fontId="61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4" fillId="0" borderId="0" xfId="106" applyFont="1" applyAlignment="1">
      <alignment horizontal="center" vertical="center" wrapText="1"/>
    </xf>
    <xf numFmtId="0" fontId="61" fillId="0" borderId="15" xfId="106" applyFont="1" applyBorder="1" applyAlignment="1">
      <alignment horizontal="center" vertical="center" wrapText="1"/>
    </xf>
  </cellXfs>
  <cellStyles count="143">
    <cellStyle name="20% - Акцент1" xfId="1"/>
    <cellStyle name="20% - Акцент1 2" xfId="2"/>
    <cellStyle name="20% - Акцент1_Пор_вняльна таблиця до Закону-в_дновл-07.2015-вар.2" xfId="3"/>
    <cellStyle name="20% - Акцент2" xfId="4"/>
    <cellStyle name="20% - Акцент2 2" xfId="5"/>
    <cellStyle name="20% - Акцент2_Пор_вняльна таблиця до Закону-в_дновл-07.2015-вар.2" xfId="6"/>
    <cellStyle name="20% - Акцент3" xfId="7"/>
    <cellStyle name="20% - Акцент3 2" xfId="8"/>
    <cellStyle name="20% - Акцент3_Пор_вняльна таблиця до Закону-в_дновл-07.2015-вар.2" xfId="9"/>
    <cellStyle name="20% - Акцент4" xfId="10"/>
    <cellStyle name="20% - Акцент4 2" xfId="11"/>
    <cellStyle name="20% - Акцент4_Пор_вняльна таблиця до Закону-в_дновл-07.2015-вар.2" xfId="12"/>
    <cellStyle name="20% - Акцент5" xfId="13"/>
    <cellStyle name="20% - Акцент5 2" xfId="14"/>
    <cellStyle name="20% - Акцент6" xfId="15"/>
    <cellStyle name="20% - Акцент6 2" xfId="16"/>
    <cellStyle name="20% - Акцент6_Пор_вняльна таблиця до Закону-в_дновл-07.2015-вар.2" xfId="17"/>
    <cellStyle name="40% - Акцент1" xfId="18"/>
    <cellStyle name="40% - Акцент1 2" xfId="19"/>
    <cellStyle name="40% - Акцент1_Додаток №8" xfId="20"/>
    <cellStyle name="40% - Акцент2" xfId="21"/>
    <cellStyle name="40% - Акцент2 2" xfId="22"/>
    <cellStyle name="40% - Акцент3" xfId="23"/>
    <cellStyle name="40% - Акцент3 2" xfId="24"/>
    <cellStyle name="40% - Акцент3_Пор_вняльна таблиця до Закону-в_дновл-07.2015-вар.2" xfId="25"/>
    <cellStyle name="40% - Акцент4" xfId="26"/>
    <cellStyle name="40% - Акцент4 2" xfId="27"/>
    <cellStyle name="40% - Акцент4_Додаток №8" xfId="28"/>
    <cellStyle name="40% - Акцент5" xfId="29"/>
    <cellStyle name="40% - Акцент5 2" xfId="30"/>
    <cellStyle name="40% - Акцент6" xfId="31"/>
    <cellStyle name="40% - Акцент6 2" xfId="32"/>
    <cellStyle name="40% - Акцент6_Додаток №8" xfId="33"/>
    <cellStyle name="60% - Акцент1" xfId="34"/>
    <cellStyle name="60% - Акцент1 2" xfId="35"/>
    <cellStyle name="60% - Акцент1_Додаток №8" xfId="36"/>
    <cellStyle name="60% - Акцент2" xfId="37"/>
    <cellStyle name="60% - Акцент2 2" xfId="38"/>
    <cellStyle name="60% - Акцент3" xfId="39"/>
    <cellStyle name="60% - Акцент3 2" xfId="40"/>
    <cellStyle name="60% - Акцент3_Пор_вняльна таблиця до Закону-в_дновл-07.2015-вар.2" xfId="41"/>
    <cellStyle name="60% - Акцент4" xfId="42"/>
    <cellStyle name="60% - Акцент4 2" xfId="43"/>
    <cellStyle name="60% - Акцент4_Пор_вняльна таблиця до Закону-в_дновл-07.2015-вар.2" xfId="44"/>
    <cellStyle name="60% - Акцент5" xfId="45"/>
    <cellStyle name="60% - Акцент5 2" xfId="46"/>
    <cellStyle name="60% - Акцент5_Пор_вняльна таблиця до Закону-в_дновл-07.2015-вар.2" xfId="47"/>
    <cellStyle name="60% - Акцент6" xfId="48"/>
    <cellStyle name="60% - Акцент6 2" xfId="49"/>
    <cellStyle name="60% - Акцент6_Пор_вняльна таблиця до Закону-в_дновл-07.2015-вар.2" xfId="50"/>
    <cellStyle name="Normal_meresha_07" xfId="51"/>
    <cellStyle name="Акцент1" xfId="63"/>
    <cellStyle name="Акцент1 2" xfId="52"/>
    <cellStyle name="Акцент1_Додаток №8" xfId="53"/>
    <cellStyle name="Акцент2" xfId="64"/>
    <cellStyle name="Акцент2 2" xfId="54"/>
    <cellStyle name="Акцент3" xfId="65"/>
    <cellStyle name="Акцент3 2" xfId="55"/>
    <cellStyle name="Акцент3_Пор_вняльна таблиця до Закону-в_дновл-07.2015-вар.2" xfId="56"/>
    <cellStyle name="Акцент4" xfId="66"/>
    <cellStyle name="Акцент4 2" xfId="57"/>
    <cellStyle name="Акцент4_Додаток №8" xfId="58"/>
    <cellStyle name="Акцент5" xfId="67"/>
    <cellStyle name="Акцент5 2" xfId="59"/>
    <cellStyle name="Акцент5_Пор_вняльна таблиця до Закону-в_дновл-07.2015-вар.2" xfId="60"/>
    <cellStyle name="Акцент6" xfId="68"/>
    <cellStyle name="Акцент6 2" xfId="61"/>
    <cellStyle name="Акцент6_Пор_вняльна таблиця до Закону-в_дновл-07.2015-вар.2" xfId="62"/>
    <cellStyle name="Ввід" xfId="69" builtinId="20" customBuiltin="1"/>
    <cellStyle name="Ввод  2" xfId="70"/>
    <cellStyle name="Вывод" xfId="127"/>
    <cellStyle name="Вывод 2" xfId="71"/>
    <cellStyle name="Вывод_Додаток №8" xfId="72"/>
    <cellStyle name="Вычисление" xfId="116"/>
    <cellStyle name="Вычисление 2" xfId="73"/>
    <cellStyle name="Вычисление_Додаток №8" xfId="74"/>
    <cellStyle name="Добре" xfId="75"/>
    <cellStyle name="Заголовок 1" xfId="76" builtinId="16" customBuiltin="1"/>
    <cellStyle name="Заголовок 1 2" xfId="77"/>
    <cellStyle name="Заголовок 2" xfId="78" builtinId="17" customBuiltin="1"/>
    <cellStyle name="Заголовок 2 2" xfId="79"/>
    <cellStyle name="Заголовок 3" xfId="80" builtinId="18" customBuiltin="1"/>
    <cellStyle name="Заголовок 3 2" xfId="81"/>
    <cellStyle name="Заголовок 4" xfId="82" builtinId="19" customBuiltin="1"/>
    <cellStyle name="Заголовок 4 2" xfId="83"/>
    <cellStyle name="Звичайний" xfId="0" builtinId="0"/>
    <cellStyle name="Звичайний 10" xfId="84"/>
    <cellStyle name="Звичайний 11" xfId="85"/>
    <cellStyle name="Звичайний 12" xfId="86"/>
    <cellStyle name="Звичайний 13" xfId="87"/>
    <cellStyle name="Звичайний 14" xfId="88"/>
    <cellStyle name="Звичайний 15" xfId="89"/>
    <cellStyle name="Звичайний 16" xfId="90"/>
    <cellStyle name="Звичайний 17" xfId="91"/>
    <cellStyle name="Звичайний 18" xfId="92"/>
    <cellStyle name="Звичайний 19" xfId="93"/>
    <cellStyle name="Звичайний 2" xfId="94"/>
    <cellStyle name="Звичайний 2 2" xfId="95"/>
    <cellStyle name="Звичайний 2_Додаток №6" xfId="96"/>
    <cellStyle name="Звичайний 20" xfId="97"/>
    <cellStyle name="Звичайний 3" xfId="98"/>
    <cellStyle name="Звичайний 4" xfId="99"/>
    <cellStyle name="Звичайний 4 2" xfId="100"/>
    <cellStyle name="Звичайний 5" xfId="101"/>
    <cellStyle name="Звичайний 6" xfId="102"/>
    <cellStyle name="Звичайний 7" xfId="103"/>
    <cellStyle name="Звичайний 8" xfId="104"/>
    <cellStyle name="Звичайний 9" xfId="105"/>
    <cellStyle name="Звичайний_Пор_вняльна таблиця до Закону-в_дновл-07.2015-вар.2" xfId="106"/>
    <cellStyle name="Зв'язана клітинка" xfId="128" builtinId="24" customBuiltin="1"/>
    <cellStyle name="Итог" xfId="119"/>
    <cellStyle name="Итог 2" xfId="107"/>
    <cellStyle name="Итог_Додаток №8" xfId="108"/>
    <cellStyle name="Контрольна клітинка" xfId="109" builtinId="23" customBuiltin="1"/>
    <cellStyle name="Контрольная ячейка 2" xfId="110"/>
    <cellStyle name="Назва" xfId="111" builtinId="15" customBuiltin="1"/>
    <cellStyle name="Название 2" xfId="112"/>
    <cellStyle name="Нейтральный" xfId="113"/>
    <cellStyle name="Нейтральный 2" xfId="114"/>
    <cellStyle name="Нейтральный_Додаток_9_06-12-2012" xfId="115"/>
    <cellStyle name="Обычный 2" xfId="117"/>
    <cellStyle name="Обычный 3" xfId="118"/>
    <cellStyle name="Плохой" xfId="121"/>
    <cellStyle name="Плохой 2" xfId="120"/>
    <cellStyle name="Пояснение" xfId="132"/>
    <cellStyle name="Пояснение 2" xfId="122"/>
    <cellStyle name="Примечание" xfId="124"/>
    <cellStyle name="Примечание 2" xfId="123"/>
    <cellStyle name="Процентный 2" xfId="125"/>
    <cellStyle name="Процентный 3" xfId="126"/>
    <cellStyle name="Связанная ячейка 2" xfId="129"/>
    <cellStyle name="Середній" xfId="130"/>
    <cellStyle name="Стиль 1" xfId="131"/>
    <cellStyle name="Текст попередження" xfId="133" builtinId="11" customBuiltin="1"/>
    <cellStyle name="Текст предупреждения 2" xfId="134"/>
    <cellStyle name="Тысячи [0]_Додаток №1" xfId="135"/>
    <cellStyle name="Тысячи_Додаток №1" xfId="136"/>
    <cellStyle name="Финансовый 2" xfId="137"/>
    <cellStyle name="Финансовый 3" xfId="138"/>
    <cellStyle name="Фінансовий 2" xfId="139"/>
    <cellStyle name="Фінансовий 2 2" xfId="140"/>
    <cellStyle name="Хороший" xfId="141"/>
    <cellStyle name="Хороший 2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showZeros="0" tabSelected="1" view="pageBreakPreview" zoomScaleNormal="100" zoomScaleSheetLayoutView="70" workbookViewId="0">
      <selection activeCell="B17" sqref="B17:J17"/>
    </sheetView>
  </sheetViews>
  <sheetFormatPr defaultColWidth="8.83203125" defaultRowHeight="12.75" x14ac:dyDescent="0.2"/>
  <cols>
    <col min="1" max="1" width="14" style="1" bestFit="1" customWidth="1"/>
    <col min="2" max="2" width="53.33203125" style="1" customWidth="1"/>
    <col min="3" max="8" width="18.83203125" style="1" customWidth="1"/>
    <col min="9" max="9" width="19.6640625" style="1" bestFit="1" customWidth="1"/>
    <col min="10" max="11" width="18.83203125" style="1" customWidth="1"/>
    <col min="12" max="12" width="11.33203125" style="1" customWidth="1"/>
    <col min="13" max="13" width="11.1640625" style="1" bestFit="1" customWidth="1"/>
    <col min="14" max="14" width="13.1640625" style="1" bestFit="1" customWidth="1"/>
    <col min="15" max="16384" width="8.83203125" style="2"/>
  </cols>
  <sheetData>
    <row r="1" spans="1:16" ht="46.5" customHeight="1" x14ac:dyDescent="0.2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3"/>
      <c r="M1" s="13"/>
      <c r="N1" s="13"/>
    </row>
    <row r="2" spans="1:16" ht="18.75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34" t="s">
        <v>11</v>
      </c>
      <c r="L2" s="14"/>
      <c r="M2" s="14"/>
      <c r="N2" s="14"/>
      <c r="O2" s="20"/>
      <c r="P2" s="20"/>
    </row>
    <row r="3" spans="1:16" x14ac:dyDescent="0.2">
      <c r="A3" s="90" t="s">
        <v>6</v>
      </c>
      <c r="B3" s="90" t="s">
        <v>30</v>
      </c>
      <c r="C3" s="90" t="s">
        <v>12</v>
      </c>
      <c r="D3" s="90"/>
      <c r="E3" s="90"/>
      <c r="F3" s="90" t="s">
        <v>13</v>
      </c>
      <c r="G3" s="90"/>
      <c r="H3" s="90"/>
      <c r="I3" s="90" t="s">
        <v>2</v>
      </c>
      <c r="J3" s="90"/>
      <c r="K3" s="90"/>
      <c r="L3" s="4"/>
      <c r="M3" s="4"/>
      <c r="N3" s="21"/>
      <c r="O3" s="20"/>
      <c r="P3" s="20"/>
    </row>
    <row r="4" spans="1:16" s="5" customFormat="1" ht="25.5" x14ac:dyDescent="0.2">
      <c r="A4" s="90"/>
      <c r="B4" s="91"/>
      <c r="C4" s="45" t="s">
        <v>0</v>
      </c>
      <c r="D4" s="45" t="s">
        <v>7</v>
      </c>
      <c r="E4" s="45" t="s">
        <v>8</v>
      </c>
      <c r="F4" s="45" t="s">
        <v>0</v>
      </c>
      <c r="G4" s="45" t="s">
        <v>7</v>
      </c>
      <c r="H4" s="45" t="s">
        <v>8</v>
      </c>
      <c r="I4" s="45" t="s">
        <v>0</v>
      </c>
      <c r="J4" s="45" t="s">
        <v>7</v>
      </c>
      <c r="K4" s="45" t="s">
        <v>8</v>
      </c>
      <c r="L4" s="22"/>
      <c r="M4" s="22"/>
      <c r="N4" s="22"/>
      <c r="O4" s="23"/>
      <c r="P4" s="23"/>
    </row>
    <row r="5" spans="1:16" s="5" customFormat="1" ht="15" x14ac:dyDescent="0.2">
      <c r="A5" s="67">
        <v>10000000</v>
      </c>
      <c r="B5" s="46" t="s">
        <v>15</v>
      </c>
      <c r="C5" s="41">
        <v>998172329.5</v>
      </c>
      <c r="D5" s="41">
        <v>928963417.39999998</v>
      </c>
      <c r="E5" s="41">
        <v>69208912.099999994</v>
      </c>
      <c r="F5" s="59">
        <v>1000672329.5000001</v>
      </c>
      <c r="G5" s="59">
        <v>931463417.4000001</v>
      </c>
      <c r="H5" s="41">
        <v>69208912.099999994</v>
      </c>
      <c r="I5" s="41">
        <v>2500000.0000001192</v>
      </c>
      <c r="J5" s="41">
        <v>2500000.0000001192</v>
      </c>
      <c r="K5" s="50">
        <v>0</v>
      </c>
      <c r="L5" s="24"/>
      <c r="M5" s="25"/>
      <c r="N5" s="22"/>
      <c r="O5" s="23"/>
      <c r="P5" s="23"/>
    </row>
    <row r="6" spans="1:16" s="5" customFormat="1" ht="27" x14ac:dyDescent="0.2">
      <c r="A6" s="68" t="s">
        <v>16</v>
      </c>
      <c r="B6" s="57" t="s">
        <v>17</v>
      </c>
      <c r="C6" s="42">
        <v>279416075.80000001</v>
      </c>
      <c r="D6" s="42">
        <v>279416075.80000001</v>
      </c>
      <c r="E6" s="42"/>
      <c r="F6" s="60">
        <v>280391102.10000002</v>
      </c>
      <c r="G6" s="60">
        <v>280391102.10000002</v>
      </c>
      <c r="H6" s="42">
        <v>0</v>
      </c>
      <c r="I6" s="42">
        <v>975026.30000001192</v>
      </c>
      <c r="J6" s="42">
        <v>975026.30000001192</v>
      </c>
      <c r="K6" s="50">
        <v>0</v>
      </c>
      <c r="L6" s="15"/>
      <c r="M6" s="26"/>
      <c r="N6" s="22"/>
      <c r="O6" s="23"/>
      <c r="P6" s="23"/>
    </row>
    <row r="7" spans="1:16" s="3" customFormat="1" x14ac:dyDescent="0.2">
      <c r="A7" s="70" t="s">
        <v>18</v>
      </c>
      <c r="B7" s="47" t="s">
        <v>19</v>
      </c>
      <c r="C7" s="43">
        <v>141836000</v>
      </c>
      <c r="D7" s="43">
        <v>141836000</v>
      </c>
      <c r="E7" s="43"/>
      <c r="F7" s="61">
        <v>142811026.30000001</v>
      </c>
      <c r="G7" s="61">
        <v>142811026.30000001</v>
      </c>
      <c r="H7" s="43">
        <v>0</v>
      </c>
      <c r="I7" s="43">
        <v>975026.30000001192</v>
      </c>
      <c r="J7" s="43">
        <v>975026.30000001192</v>
      </c>
      <c r="K7" s="50">
        <v>0</v>
      </c>
      <c r="L7" s="27"/>
      <c r="M7" s="27"/>
      <c r="N7" s="27"/>
      <c r="O7" s="28"/>
      <c r="P7" s="28"/>
    </row>
    <row r="8" spans="1:16" s="3" customFormat="1" ht="27" x14ac:dyDescent="0.2">
      <c r="A8" s="71" t="s">
        <v>20</v>
      </c>
      <c r="B8" s="55" t="s">
        <v>21</v>
      </c>
      <c r="C8" s="58">
        <v>41584757.700000003</v>
      </c>
      <c r="D8" s="58">
        <v>41145257.700000003</v>
      </c>
      <c r="E8" s="58">
        <v>439500</v>
      </c>
      <c r="F8" s="60">
        <v>41604118.600000001</v>
      </c>
      <c r="G8" s="60">
        <v>41164618.600000001</v>
      </c>
      <c r="H8" s="58">
        <v>439500</v>
      </c>
      <c r="I8" s="58">
        <v>19360.89999999851</v>
      </c>
      <c r="J8" s="58">
        <v>19360.89999999851</v>
      </c>
      <c r="K8" s="50"/>
      <c r="L8" s="27"/>
      <c r="M8" s="27"/>
      <c r="N8" s="27"/>
      <c r="O8" s="28"/>
      <c r="P8" s="28"/>
    </row>
    <row r="9" spans="1:16" s="3" customFormat="1" ht="25.5" x14ac:dyDescent="0.2">
      <c r="A9" s="72" t="s">
        <v>22</v>
      </c>
      <c r="B9" s="56" t="s">
        <v>23</v>
      </c>
      <c r="C9" s="43">
        <v>689900</v>
      </c>
      <c r="D9" s="43">
        <v>405200</v>
      </c>
      <c r="E9" s="43">
        <v>284700</v>
      </c>
      <c r="F9" s="61">
        <v>709260.9</v>
      </c>
      <c r="G9" s="61">
        <v>424560.9</v>
      </c>
      <c r="H9" s="43">
        <v>284700</v>
      </c>
      <c r="I9" s="43">
        <v>19360.900000000023</v>
      </c>
      <c r="J9" s="43">
        <v>19360.900000000023</v>
      </c>
      <c r="K9" s="50"/>
      <c r="L9" s="27"/>
      <c r="M9" s="27"/>
      <c r="N9" s="27"/>
      <c r="O9" s="28"/>
      <c r="P9" s="28"/>
    </row>
    <row r="10" spans="1:16" s="3" customFormat="1" x14ac:dyDescent="0.2">
      <c r="A10" s="72" t="s">
        <v>24</v>
      </c>
      <c r="B10" s="56" t="s">
        <v>25</v>
      </c>
      <c r="C10" s="43">
        <v>851200</v>
      </c>
      <c r="D10" s="43">
        <v>696400</v>
      </c>
      <c r="E10" s="43">
        <v>154800</v>
      </c>
      <c r="F10" s="61">
        <v>861906.2</v>
      </c>
      <c r="G10" s="61">
        <v>707106.2</v>
      </c>
      <c r="H10" s="43">
        <v>154800</v>
      </c>
      <c r="I10" s="43">
        <v>10706.199999999953</v>
      </c>
      <c r="J10" s="43">
        <v>10706.199999999953</v>
      </c>
      <c r="K10" s="50"/>
      <c r="L10" s="27"/>
      <c r="M10" s="27"/>
      <c r="N10" s="27"/>
      <c r="O10" s="28"/>
      <c r="P10" s="28"/>
    </row>
    <row r="11" spans="1:16" s="3" customFormat="1" ht="13.5" x14ac:dyDescent="0.2">
      <c r="A11" s="71" t="s">
        <v>26</v>
      </c>
      <c r="B11" s="55" t="s">
        <v>27</v>
      </c>
      <c r="C11" s="58">
        <v>639540113</v>
      </c>
      <c r="D11" s="58">
        <v>580230060</v>
      </c>
      <c r="E11" s="58">
        <v>59310053</v>
      </c>
      <c r="F11" s="60">
        <v>641035019.60000002</v>
      </c>
      <c r="G11" s="60">
        <v>581724966.60000002</v>
      </c>
      <c r="H11" s="58">
        <v>59310053</v>
      </c>
      <c r="I11" s="58">
        <v>1494906.6000000238</v>
      </c>
      <c r="J11" s="58">
        <v>1494906.6000000238</v>
      </c>
      <c r="K11" s="50"/>
      <c r="L11" s="27"/>
      <c r="M11" s="27"/>
      <c r="N11" s="27"/>
      <c r="O11" s="28"/>
      <c r="P11" s="28"/>
    </row>
    <row r="12" spans="1:16" s="3" customFormat="1" ht="36" customHeight="1" x14ac:dyDescent="0.2">
      <c r="A12" s="72" t="s">
        <v>28</v>
      </c>
      <c r="B12" s="56" t="s">
        <v>29</v>
      </c>
      <c r="C12" s="43">
        <v>142200000</v>
      </c>
      <c r="D12" s="43">
        <v>142200000</v>
      </c>
      <c r="E12" s="43"/>
      <c r="F12" s="61">
        <v>143694906.59999999</v>
      </c>
      <c r="G12" s="61">
        <v>143694906.59999999</v>
      </c>
      <c r="H12" s="43">
        <v>0</v>
      </c>
      <c r="I12" s="43">
        <v>1494906.599999994</v>
      </c>
      <c r="J12" s="43">
        <v>1494906.599999994</v>
      </c>
      <c r="K12" s="50"/>
      <c r="L12" s="27"/>
      <c r="M12" s="27"/>
      <c r="N12" s="27"/>
      <c r="O12" s="28"/>
      <c r="P12" s="28"/>
    </row>
    <row r="13" spans="1:16" s="3" customFormat="1" ht="35.25" customHeight="1" x14ac:dyDescent="0.2">
      <c r="A13" s="88" t="s">
        <v>10</v>
      </c>
      <c r="B13" s="88"/>
      <c r="C13" s="48">
        <v>1136689887</v>
      </c>
      <c r="D13" s="48">
        <v>1011076142.1</v>
      </c>
      <c r="E13" s="48">
        <v>125613744.90000001</v>
      </c>
      <c r="F13" s="62">
        <v>1139189887</v>
      </c>
      <c r="G13" s="62">
        <v>1013576142.1</v>
      </c>
      <c r="H13" s="48">
        <v>125613744.90000001</v>
      </c>
      <c r="I13" s="48">
        <v>2500000</v>
      </c>
      <c r="J13" s="48">
        <v>2500000</v>
      </c>
      <c r="K13" s="50">
        <v>0</v>
      </c>
      <c r="L13" s="29"/>
      <c r="M13" s="29"/>
      <c r="N13" s="29"/>
      <c r="O13" s="28"/>
      <c r="P13" s="28"/>
    </row>
    <row r="14" spans="1:16" s="3" customFormat="1" x14ac:dyDescent="0.2">
      <c r="A14" s="88" t="s">
        <v>9</v>
      </c>
      <c r="B14" s="88"/>
      <c r="C14" s="41">
        <v>1147076117.3</v>
      </c>
      <c r="D14" s="41">
        <v>1021462372.4</v>
      </c>
      <c r="E14" s="41">
        <v>125613744.90000001</v>
      </c>
      <c r="F14" s="59">
        <v>1149576117.3</v>
      </c>
      <c r="G14" s="59">
        <v>1023962372.4</v>
      </c>
      <c r="H14" s="41">
        <v>125613744.90000001</v>
      </c>
      <c r="I14" s="41">
        <v>2500000</v>
      </c>
      <c r="J14" s="41">
        <v>2500000</v>
      </c>
      <c r="K14" s="50">
        <v>0</v>
      </c>
      <c r="L14" s="30"/>
      <c r="M14" s="30"/>
      <c r="N14" s="30"/>
      <c r="O14" s="28"/>
      <c r="P14" s="28"/>
    </row>
    <row r="15" spans="1:16" s="3" customFormat="1" ht="15.75" x14ac:dyDescent="0.25">
      <c r="A15" s="36"/>
      <c r="B15" s="36"/>
      <c r="C15" s="37"/>
      <c r="D15" s="37"/>
      <c r="E15" s="37"/>
      <c r="F15" s="38"/>
      <c r="G15" s="38"/>
      <c r="H15" s="38"/>
      <c r="I15" s="39"/>
      <c r="J15" s="39"/>
      <c r="K15" s="39"/>
      <c r="L15" s="30"/>
      <c r="M15" s="30"/>
      <c r="N15" s="30"/>
      <c r="O15" s="28"/>
      <c r="P15" s="28"/>
    </row>
    <row r="16" spans="1:16" s="3" customFormat="1" ht="15.75" x14ac:dyDescent="0.2">
      <c r="A16" s="16"/>
      <c r="B16" s="17"/>
      <c r="C16" s="16"/>
      <c r="D16" s="16"/>
      <c r="E16" s="16"/>
      <c r="F16" s="16"/>
      <c r="G16" s="16"/>
      <c r="H16" s="16"/>
      <c r="I16" s="31">
        <f>F16-C16</f>
        <v>0</v>
      </c>
      <c r="J16" s="16"/>
      <c r="K16" s="16"/>
      <c r="L16" s="30"/>
      <c r="M16" s="30"/>
      <c r="N16" s="30"/>
      <c r="O16" s="28"/>
      <c r="P16" s="28"/>
    </row>
    <row r="17" spans="1:16" s="3" customFormat="1" ht="35.1" customHeight="1" x14ac:dyDescent="0.2">
      <c r="A17" s="16"/>
      <c r="B17" s="19" t="s">
        <v>33</v>
      </c>
      <c r="C17" s="19"/>
      <c r="D17" s="19"/>
      <c r="E17" s="53"/>
      <c r="F17" s="53"/>
      <c r="G17" s="53"/>
      <c r="H17" s="54"/>
      <c r="I17" s="87" t="s">
        <v>34</v>
      </c>
      <c r="J17" s="87"/>
      <c r="K17" s="53"/>
      <c r="L17" s="30"/>
      <c r="M17" s="30"/>
      <c r="N17" s="30"/>
      <c r="O17" s="28"/>
      <c r="P17" s="28"/>
    </row>
    <row r="18" spans="1:16" ht="18.75" x14ac:dyDescent="0.2">
      <c r="H18" s="44"/>
      <c r="I18" s="44"/>
      <c r="J18" s="44"/>
      <c r="K18" s="44"/>
    </row>
    <row r="19" spans="1:16" ht="18.75" x14ac:dyDescent="0.2">
      <c r="H19" s="44"/>
      <c r="I19" s="44"/>
      <c r="J19" s="44"/>
      <c r="K19" s="44"/>
    </row>
    <row r="20" spans="1:16" ht="18.75" x14ac:dyDescent="0.2">
      <c r="H20" s="44"/>
      <c r="I20" s="44"/>
      <c r="J20" s="44"/>
      <c r="K20" s="44"/>
    </row>
    <row r="21" spans="1:16" ht="18.75" x14ac:dyDescent="0.2">
      <c r="H21" s="44"/>
      <c r="I21" s="44"/>
      <c r="J21" s="44"/>
      <c r="K21" s="44"/>
    </row>
    <row r="22" spans="1:16" ht="18.75" x14ac:dyDescent="0.2">
      <c r="F22" s="32"/>
      <c r="H22" s="44"/>
      <c r="I22" s="44"/>
      <c r="J22" s="44"/>
      <c r="K22" s="44"/>
    </row>
    <row r="23" spans="1:16" ht="18.75" x14ac:dyDescent="0.2">
      <c r="H23" s="44"/>
      <c r="I23" s="44"/>
      <c r="J23" s="44"/>
      <c r="K23" s="44"/>
    </row>
    <row r="24" spans="1:16" ht="18.75" x14ac:dyDescent="0.2">
      <c r="H24" s="44"/>
      <c r="I24" s="44"/>
      <c r="J24" s="44"/>
      <c r="K24" s="44"/>
    </row>
    <row r="25" spans="1:16" ht="18.75" x14ac:dyDescent="0.2">
      <c r="H25" s="44"/>
      <c r="I25" s="44"/>
      <c r="J25" s="44"/>
      <c r="K25" s="44"/>
    </row>
    <row r="26" spans="1:16" ht="18.75" x14ac:dyDescent="0.2">
      <c r="H26" s="44"/>
      <c r="I26" s="44"/>
      <c r="J26" s="44"/>
      <c r="K26" s="44"/>
    </row>
    <row r="27" spans="1:16" ht="18.75" x14ac:dyDescent="0.2">
      <c r="H27" s="44"/>
      <c r="I27" s="44"/>
      <c r="J27" s="44"/>
      <c r="K27" s="44"/>
    </row>
    <row r="28" spans="1:16" ht="18.75" x14ac:dyDescent="0.2">
      <c r="H28" s="44"/>
      <c r="I28" s="44"/>
      <c r="J28" s="44"/>
      <c r="K28" s="44"/>
    </row>
    <row r="29" spans="1:16" ht="18.75" x14ac:dyDescent="0.2">
      <c r="H29" s="44"/>
      <c r="I29" s="44"/>
      <c r="J29" s="44"/>
      <c r="K29" s="44"/>
    </row>
    <row r="30" spans="1:16" ht="18.75" x14ac:dyDescent="0.2">
      <c r="H30" s="44"/>
      <c r="I30" s="44"/>
      <c r="J30" s="44"/>
      <c r="K30" s="44"/>
    </row>
    <row r="31" spans="1:16" ht="18.75" x14ac:dyDescent="0.2">
      <c r="H31" s="44"/>
      <c r="I31" s="44"/>
      <c r="J31" s="44"/>
      <c r="K31" s="44"/>
    </row>
    <row r="32" spans="1:16" ht="18.75" x14ac:dyDescent="0.2">
      <c r="H32" s="44"/>
      <c r="I32" s="44"/>
      <c r="J32" s="44"/>
      <c r="K32" s="44"/>
    </row>
    <row r="33" spans="8:11" ht="18.75" x14ac:dyDescent="0.2">
      <c r="H33" s="44"/>
      <c r="I33" s="44"/>
      <c r="J33" s="44"/>
      <c r="K33" s="44"/>
    </row>
    <row r="34" spans="8:11" ht="18.75" x14ac:dyDescent="0.2">
      <c r="H34" s="44"/>
      <c r="I34" s="44"/>
      <c r="J34" s="44"/>
      <c r="K34" s="44"/>
    </row>
    <row r="35" spans="8:11" ht="18.75" x14ac:dyDescent="0.2">
      <c r="H35" s="44"/>
      <c r="I35" s="44"/>
      <c r="J35" s="44"/>
      <c r="K35" s="44"/>
    </row>
    <row r="36" spans="8:11" ht="18.75" x14ac:dyDescent="0.2">
      <c r="H36" s="44"/>
      <c r="I36" s="44"/>
      <c r="J36" s="44"/>
      <c r="K36" s="44"/>
    </row>
    <row r="37" spans="8:11" ht="18.75" x14ac:dyDescent="0.2">
      <c r="H37" s="44"/>
      <c r="I37" s="44"/>
      <c r="J37" s="44"/>
      <c r="K37" s="44"/>
    </row>
    <row r="38" spans="8:11" ht="18.75" x14ac:dyDescent="0.2">
      <c r="H38" s="44"/>
      <c r="I38" s="44"/>
      <c r="J38" s="44"/>
      <c r="K38" s="44"/>
    </row>
    <row r="39" spans="8:11" ht="18.75" x14ac:dyDescent="0.2">
      <c r="H39" s="44"/>
      <c r="I39" s="44"/>
      <c r="J39" s="44"/>
      <c r="K39" s="44"/>
    </row>
  </sheetData>
  <mergeCells count="9">
    <mergeCell ref="I17:J17"/>
    <mergeCell ref="A13:B13"/>
    <mergeCell ref="A14:B14"/>
    <mergeCell ref="A1:K1"/>
    <mergeCell ref="A3:A4"/>
    <mergeCell ref="B3:B4"/>
    <mergeCell ref="C3:E3"/>
    <mergeCell ref="F3:H3"/>
    <mergeCell ref="I3:K3"/>
  </mergeCells>
  <phoneticPr fontId="42" type="noConversion"/>
  <printOptions horizontalCentered="1"/>
  <pageMargins left="0.39370078740157483" right="0.39370078740157483" top="0.59055118110236227" bottom="0.51181102362204722" header="0.31496062992125984" footer="0.31496062992125984"/>
  <pageSetup paperSize="9" scale="65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showZeros="0" showOutlineSymbols="0" view="pageBreakPreview" zoomScale="116" zoomScaleNormal="89" zoomScaleSheetLayoutView="89" workbookViewId="0">
      <selection activeCell="I6" sqref="I6"/>
    </sheetView>
  </sheetViews>
  <sheetFormatPr defaultColWidth="6.83203125" defaultRowHeight="18" x14ac:dyDescent="0.2"/>
  <cols>
    <col min="1" max="1" width="14.6640625" style="11" bestFit="1" customWidth="1"/>
    <col min="2" max="2" width="53.33203125" style="12" customWidth="1"/>
    <col min="3" max="8" width="18.83203125" style="9" customWidth="1"/>
    <col min="9" max="9" width="19.6640625" style="9" bestFit="1" customWidth="1"/>
    <col min="10" max="11" width="18.83203125" style="9" customWidth="1"/>
    <col min="12" max="16384" width="6.83203125" style="9"/>
  </cols>
  <sheetData>
    <row r="1" spans="1:11" ht="48" customHeight="1" x14ac:dyDescent="0.2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x14ac:dyDescent="0.2">
      <c r="A2" s="6"/>
      <c r="B2" s="7"/>
      <c r="C2" s="8"/>
      <c r="D2" s="8"/>
      <c r="E2" s="8"/>
      <c r="F2" s="8"/>
      <c r="G2" s="10"/>
      <c r="H2" s="8"/>
      <c r="I2" s="8"/>
      <c r="J2" s="8"/>
      <c r="K2" s="35" t="s">
        <v>11</v>
      </c>
    </row>
    <row r="3" spans="1:11" ht="34.5" customHeight="1" x14ac:dyDescent="0.2">
      <c r="A3" s="93" t="s">
        <v>1</v>
      </c>
      <c r="B3" s="93" t="s">
        <v>31</v>
      </c>
      <c r="C3" s="93" t="s">
        <v>12</v>
      </c>
      <c r="D3" s="93"/>
      <c r="E3" s="93"/>
      <c r="F3" s="93" t="s">
        <v>13</v>
      </c>
      <c r="G3" s="93"/>
      <c r="H3" s="93"/>
      <c r="I3" s="93" t="s">
        <v>2</v>
      </c>
      <c r="J3" s="93"/>
      <c r="K3" s="93"/>
    </row>
    <row r="4" spans="1:11" ht="25.5" x14ac:dyDescent="0.2">
      <c r="A4" s="93"/>
      <c r="B4" s="93"/>
      <c r="C4" s="49" t="s">
        <v>0</v>
      </c>
      <c r="D4" s="49" t="s">
        <v>4</v>
      </c>
      <c r="E4" s="49" t="s">
        <v>5</v>
      </c>
      <c r="F4" s="49" t="s">
        <v>0</v>
      </c>
      <c r="G4" s="49" t="s">
        <v>4</v>
      </c>
      <c r="H4" s="49" t="s">
        <v>5</v>
      </c>
      <c r="I4" s="49" t="s">
        <v>0</v>
      </c>
      <c r="J4" s="49" t="s">
        <v>4</v>
      </c>
      <c r="K4" s="49" t="s">
        <v>5</v>
      </c>
    </row>
    <row r="5" spans="1:11" x14ac:dyDescent="0.2">
      <c r="A5" s="51"/>
      <c r="B5" s="40" t="s">
        <v>3</v>
      </c>
      <c r="C5" s="63">
        <v>1387992043.2</v>
      </c>
      <c r="D5" s="79">
        <f>1245445395.7+800000+D8+D11</f>
        <v>1246245395.7</v>
      </c>
      <c r="E5" s="79">
        <v>139246647.5</v>
      </c>
      <c r="F5" s="63">
        <v>1387992043.2</v>
      </c>
      <c r="G5" s="79">
        <f>1245445395.7+800000+G8+G11</f>
        <v>1248745395.7</v>
      </c>
      <c r="H5" s="79">
        <v>139246647.5</v>
      </c>
      <c r="I5" s="63">
        <f>I11+I8</f>
        <v>2500000</v>
      </c>
      <c r="J5" s="63">
        <f>G5-D5</f>
        <v>2500000</v>
      </c>
      <c r="K5" s="63">
        <v>0</v>
      </c>
    </row>
    <row r="6" spans="1:11" x14ac:dyDescent="0.2">
      <c r="A6" s="73" t="s">
        <v>37</v>
      </c>
      <c r="B6" s="75" t="s">
        <v>39</v>
      </c>
      <c r="C6" s="64">
        <v>168547962.5</v>
      </c>
      <c r="D6" s="80">
        <f>157402388+650000</f>
        <v>158052388</v>
      </c>
      <c r="E6" s="80">
        <v>10495574.5</v>
      </c>
      <c r="F6" s="64">
        <v>169047962.5</v>
      </c>
      <c r="G6" s="80">
        <f>157402388+650000+G8</f>
        <v>158552388</v>
      </c>
      <c r="H6" s="80">
        <v>10495574.5</v>
      </c>
      <c r="I6" s="64">
        <f>F6-C6</f>
        <v>500000</v>
      </c>
      <c r="J6" s="64">
        <f>G6-D6</f>
        <v>500000</v>
      </c>
      <c r="K6" s="64">
        <v>0</v>
      </c>
    </row>
    <row r="7" spans="1:11" x14ac:dyDescent="0.25">
      <c r="A7" s="74" t="s">
        <v>38</v>
      </c>
      <c r="B7" s="77" t="s">
        <v>44</v>
      </c>
      <c r="C7" s="65">
        <v>39349590</v>
      </c>
      <c r="D7" s="81">
        <f>28204024.5+650000</f>
        <v>28854024.5</v>
      </c>
      <c r="E7" s="81">
        <v>10495565.5</v>
      </c>
      <c r="F7" s="65">
        <v>39849590</v>
      </c>
      <c r="G7" s="81">
        <f>28204024.5+650000+G8</f>
        <v>29354024.5</v>
      </c>
      <c r="H7" s="81">
        <v>10495565.5</v>
      </c>
      <c r="I7" s="84">
        <f t="shared" ref="I7:I8" si="0">F7-C7</f>
        <v>500000</v>
      </c>
      <c r="J7" s="84">
        <f t="shared" ref="J7:J8" si="1">G7-D7</f>
        <v>500000</v>
      </c>
      <c r="K7" s="65">
        <v>0</v>
      </c>
    </row>
    <row r="8" spans="1:11" x14ac:dyDescent="0.2">
      <c r="A8" s="69"/>
      <c r="B8" s="76" t="s">
        <v>40</v>
      </c>
      <c r="C8" s="66"/>
      <c r="D8" s="82"/>
      <c r="E8" s="82">
        <v>0</v>
      </c>
      <c r="F8" s="66">
        <v>500000</v>
      </c>
      <c r="G8" s="82">
        <v>500000</v>
      </c>
      <c r="H8" s="82">
        <v>0</v>
      </c>
      <c r="I8" s="85">
        <f t="shared" si="0"/>
        <v>500000</v>
      </c>
      <c r="J8" s="85">
        <f t="shared" si="1"/>
        <v>500000</v>
      </c>
      <c r="K8" s="66">
        <v>0</v>
      </c>
    </row>
    <row r="9" spans="1:11" x14ac:dyDescent="0.2">
      <c r="A9" s="73" t="s">
        <v>35</v>
      </c>
      <c r="B9" s="75" t="s">
        <v>41</v>
      </c>
      <c r="C9" s="83">
        <v>6464823.6000000006</v>
      </c>
      <c r="D9" s="83">
        <v>6212514.6000000006</v>
      </c>
      <c r="E9" s="83">
        <v>252309</v>
      </c>
      <c r="F9" s="64">
        <v>8464823.5999999996</v>
      </c>
      <c r="G9" s="83">
        <f>6212514.6+G11</f>
        <v>8212514.5999999996</v>
      </c>
      <c r="H9" s="83">
        <v>252309</v>
      </c>
      <c r="I9" s="64">
        <f t="shared" ref="I9:J11" si="2">F9-C9</f>
        <v>1999999.9999999991</v>
      </c>
      <c r="J9" s="64">
        <f t="shared" si="2"/>
        <v>1999999.9999999991</v>
      </c>
      <c r="K9" s="64"/>
    </row>
    <row r="10" spans="1:11" x14ac:dyDescent="0.25">
      <c r="A10" s="74" t="s">
        <v>36</v>
      </c>
      <c r="B10" s="77" t="s">
        <v>42</v>
      </c>
      <c r="C10" s="86">
        <v>6051598.5</v>
      </c>
      <c r="D10" s="86">
        <v>5799289.5</v>
      </c>
      <c r="E10" s="86">
        <v>252309</v>
      </c>
      <c r="F10" s="84">
        <v>8051598.5</v>
      </c>
      <c r="G10" s="86">
        <f>5799289.5+G11</f>
        <v>7799289.5</v>
      </c>
      <c r="H10" s="86">
        <v>252309</v>
      </c>
      <c r="I10" s="84">
        <f t="shared" si="2"/>
        <v>2000000</v>
      </c>
      <c r="J10" s="65">
        <f t="shared" si="2"/>
        <v>2000000</v>
      </c>
      <c r="K10" s="65"/>
    </row>
    <row r="11" spans="1:11" ht="38.25" x14ac:dyDescent="0.2">
      <c r="A11" s="69"/>
      <c r="B11" s="78" t="s">
        <v>43</v>
      </c>
      <c r="C11" s="66"/>
      <c r="D11" s="82"/>
      <c r="E11" s="82"/>
      <c r="F11" s="66">
        <v>2000000</v>
      </c>
      <c r="G11" s="82">
        <v>2000000</v>
      </c>
      <c r="H11" s="82"/>
      <c r="I11" s="85">
        <f t="shared" si="2"/>
        <v>2000000</v>
      </c>
      <c r="J11" s="66">
        <f t="shared" si="2"/>
        <v>2000000</v>
      </c>
      <c r="K11" s="66"/>
    </row>
    <row r="13" spans="1:11" ht="21.95" customHeight="1" x14ac:dyDescent="0.2">
      <c r="B13" s="19" t="s">
        <v>33</v>
      </c>
      <c r="C13" s="19"/>
      <c r="D13" s="19"/>
      <c r="E13" s="53"/>
      <c r="F13" s="53"/>
      <c r="G13" s="53"/>
      <c r="H13" s="54"/>
      <c r="I13" s="87" t="s">
        <v>34</v>
      </c>
      <c r="J13" s="87"/>
      <c r="K13" s="52"/>
    </row>
    <row r="14" spans="1:11" ht="18.75" x14ac:dyDescent="0.2">
      <c r="H14" s="7"/>
      <c r="I14" s="7"/>
      <c r="J14" s="7"/>
      <c r="K14" s="7"/>
    </row>
    <row r="15" spans="1:11" ht="18.75" x14ac:dyDescent="0.2">
      <c r="H15" s="7"/>
      <c r="I15" s="7"/>
      <c r="J15" s="7"/>
      <c r="K15" s="7"/>
    </row>
    <row r="16" spans="1:11" ht="18.75" x14ac:dyDescent="0.2">
      <c r="H16" s="7"/>
      <c r="I16" s="7"/>
      <c r="J16" s="7"/>
      <c r="K16" s="7"/>
    </row>
    <row r="17" spans="5:11" ht="18.75" x14ac:dyDescent="0.2">
      <c r="H17" s="7"/>
      <c r="I17" s="7"/>
      <c r="J17" s="7"/>
      <c r="K17" s="7"/>
    </row>
    <row r="18" spans="5:11" ht="18.75" x14ac:dyDescent="0.2">
      <c r="E18" s="33"/>
      <c r="H18" s="7"/>
      <c r="I18" s="7"/>
      <c r="J18" s="7"/>
      <c r="K18" s="7"/>
    </row>
    <row r="19" spans="5:11" ht="18.75" x14ac:dyDescent="0.2">
      <c r="E19" s="33"/>
      <c r="H19" s="7"/>
      <c r="I19" s="7"/>
      <c r="J19" s="7"/>
      <c r="K19" s="7"/>
    </row>
    <row r="20" spans="5:11" ht="18.75" x14ac:dyDescent="0.2">
      <c r="E20" s="33"/>
      <c r="G20" s="33"/>
      <c r="H20" s="7"/>
      <c r="I20" s="7"/>
      <c r="J20" s="7"/>
      <c r="K20" s="7"/>
    </row>
    <row r="21" spans="5:11" ht="18.75" x14ac:dyDescent="0.2">
      <c r="H21" s="7"/>
      <c r="I21" s="7"/>
      <c r="J21" s="7"/>
      <c r="K21" s="7"/>
    </row>
    <row r="22" spans="5:11" ht="18.75" x14ac:dyDescent="0.2">
      <c r="G22" s="33"/>
      <c r="H22" s="7"/>
      <c r="I22" s="7"/>
      <c r="J22" s="7"/>
      <c r="K22" s="7"/>
    </row>
    <row r="23" spans="5:11" ht="18.75" x14ac:dyDescent="0.2">
      <c r="H23" s="7"/>
      <c r="I23" s="7"/>
      <c r="J23" s="7"/>
      <c r="K23" s="7"/>
    </row>
    <row r="24" spans="5:11" ht="18.75" x14ac:dyDescent="0.2">
      <c r="H24" s="7"/>
      <c r="I24" s="7"/>
      <c r="J24" s="7"/>
      <c r="K24" s="7"/>
    </row>
    <row r="25" spans="5:11" ht="18.75" x14ac:dyDescent="0.2">
      <c r="H25" s="7"/>
      <c r="I25" s="7"/>
      <c r="J25" s="7"/>
      <c r="K25" s="7"/>
    </row>
    <row r="26" spans="5:11" ht="18.75" x14ac:dyDescent="0.2">
      <c r="H26" s="7"/>
      <c r="I26" s="7"/>
      <c r="J26" s="7"/>
      <c r="K26" s="7"/>
    </row>
    <row r="27" spans="5:11" ht="18.75" x14ac:dyDescent="0.2">
      <c r="H27" s="7"/>
      <c r="I27" s="7"/>
      <c r="J27" s="7"/>
      <c r="K27" s="7"/>
    </row>
    <row r="28" spans="5:11" ht="18.75" x14ac:dyDescent="0.2">
      <c r="H28" s="7"/>
      <c r="I28" s="7"/>
      <c r="J28" s="7"/>
      <c r="K28" s="7"/>
    </row>
  </sheetData>
  <mergeCells count="7">
    <mergeCell ref="I13:J13"/>
    <mergeCell ref="A1:K1"/>
    <mergeCell ref="I3:K3"/>
    <mergeCell ref="C3:E3"/>
    <mergeCell ref="A3:A4"/>
    <mergeCell ref="B3:B4"/>
    <mergeCell ref="F3:H3"/>
  </mergeCells>
  <phoneticPr fontId="51" type="noConversion"/>
  <printOptions horizontalCentered="1"/>
  <pageMargins left="0.39370078740157483" right="0.39370078740157483" top="0.78740157480314965" bottom="0.59055118110236227" header="0" footer="0"/>
  <pageSetup paperSize="9" scale="65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C807D-444F-499C-B31D-C106FB47A4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23C6A-60D7-4650-A0AF-9809E9E4FEA9}">
  <ds:schemaRefs>
    <ds:schemaRef ds:uri="http://purl.org/dc/dcmitype/"/>
    <ds:schemaRef ds:uri="http://purl.org/dc/terms/"/>
    <ds:schemaRef ds:uri="http://schemas.microsoft.com/office/2006/documentManagement/types"/>
    <ds:schemaRef ds:uri="34080153-28b6-45f6-b1c8-49842029d766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87A512A-BA94-40AD-AABB-7FB162421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TP_dod_1</vt:lpstr>
      <vt:lpstr>TP_dod_2</vt:lpstr>
      <vt:lpstr>TP_dod_1!Заголовки_для_друку</vt:lpstr>
      <vt:lpstr>TP_dod_2!Заголовки_для_друку</vt:lpstr>
      <vt:lpstr>TP_dod_1!Область_друку</vt:lpstr>
      <vt:lpstr>TP_dod_2!Область_друку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Павлюк Павло Петрович</dc:creator>
  <cp:lastModifiedBy>Павлюк Павло Петрович</cp:lastModifiedBy>
  <dcterms:created xsi:type="dcterms:W3CDTF">2021-11-16T01:11:51Z</dcterms:created>
  <dcterms:modified xsi:type="dcterms:W3CDTF">2021-11-16T13:13:06Z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