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Дод.7 " sheetId="1" r:id="rId1"/>
  </sheets>
  <externalReferences>
    <externalReference r:id="rId2"/>
  </externalReferences>
  <definedNames>
    <definedName name="_xlnm._FilterDatabase" localSheetId="0" hidden="1">'Дод.7 '!$A$12:$X$47</definedName>
    <definedName name="_xlnm.Print_Titles" localSheetId="0">'Дод.7 '!$D:$E,'Дод.7 '!$10:$12</definedName>
    <definedName name="_xlnm.Print_Area" localSheetId="0">'Дод.7 '!$D$3:$X$47</definedName>
  </definedNames>
  <calcPr calcId="144525"/>
</workbook>
</file>

<file path=xl/calcChain.xml><?xml version="1.0" encoding="utf-8"?>
<calcChain xmlns="http://schemas.openxmlformats.org/spreadsheetml/2006/main">
  <c r="W47" i="1" l="1"/>
  <c r="U47" i="1"/>
  <c r="T47" i="1"/>
  <c r="R47" i="1"/>
  <c r="Q47" i="1"/>
  <c r="P47" i="1"/>
  <c r="F47" i="1"/>
  <c r="H46" i="1"/>
  <c r="H45" i="1"/>
  <c r="H44" i="1"/>
  <c r="G43" i="1"/>
  <c r="G47" i="1" s="1"/>
  <c r="H42" i="1"/>
  <c r="H41" i="1"/>
  <c r="I40" i="1"/>
  <c r="I47" i="1" s="1"/>
  <c r="X39" i="1"/>
  <c r="X47" i="1" s="1"/>
  <c r="H39" i="1"/>
  <c r="V38" i="1"/>
  <c r="S37" i="1"/>
  <c r="S47" i="1" s="1"/>
  <c r="O37" i="1"/>
  <c r="N37" i="1"/>
  <c r="M37" i="1"/>
  <c r="L37" i="1"/>
  <c r="K37" i="1"/>
  <c r="J37" i="1"/>
  <c r="H37" i="1"/>
  <c r="O36" i="1"/>
  <c r="N36" i="1"/>
  <c r="M36" i="1"/>
  <c r="L36" i="1"/>
  <c r="K36" i="1"/>
  <c r="J36" i="1"/>
  <c r="O35" i="1"/>
  <c r="N35" i="1"/>
  <c r="M35" i="1"/>
  <c r="L35" i="1"/>
  <c r="K35" i="1"/>
  <c r="J35" i="1"/>
  <c r="O34" i="1"/>
  <c r="N34" i="1"/>
  <c r="M34" i="1"/>
  <c r="L34" i="1"/>
  <c r="K34" i="1"/>
  <c r="J34" i="1"/>
  <c r="O33" i="1"/>
  <c r="N33" i="1"/>
  <c r="M33" i="1"/>
  <c r="L33" i="1"/>
  <c r="K33" i="1"/>
  <c r="J33" i="1"/>
  <c r="O32" i="1"/>
  <c r="N32" i="1"/>
  <c r="M32" i="1"/>
  <c r="L32" i="1"/>
  <c r="K32" i="1"/>
  <c r="J32" i="1"/>
  <c r="O31" i="1"/>
  <c r="N31" i="1"/>
  <c r="M31" i="1"/>
  <c r="L31" i="1"/>
  <c r="K31" i="1"/>
  <c r="J31" i="1"/>
  <c r="O30" i="1"/>
  <c r="N30" i="1"/>
  <c r="M30" i="1"/>
  <c r="L30" i="1"/>
  <c r="K30" i="1"/>
  <c r="J30" i="1"/>
  <c r="O29" i="1"/>
  <c r="N29" i="1"/>
  <c r="M29" i="1"/>
  <c r="L29" i="1"/>
  <c r="K29" i="1"/>
  <c r="J29" i="1"/>
  <c r="V28" i="1"/>
  <c r="O28" i="1"/>
  <c r="N28" i="1"/>
  <c r="M28" i="1"/>
  <c r="L28" i="1"/>
  <c r="K28" i="1"/>
  <c r="J28" i="1"/>
  <c r="V27" i="1"/>
  <c r="O27" i="1"/>
  <c r="N27" i="1"/>
  <c r="M27" i="1"/>
  <c r="L27" i="1"/>
  <c r="K27" i="1"/>
  <c r="J27" i="1"/>
  <c r="O26" i="1"/>
  <c r="N26" i="1"/>
  <c r="M26" i="1"/>
  <c r="L26" i="1"/>
  <c r="K26" i="1"/>
  <c r="J26" i="1"/>
  <c r="O25" i="1"/>
  <c r="N25" i="1"/>
  <c r="M25" i="1"/>
  <c r="L25" i="1"/>
  <c r="K25" i="1"/>
  <c r="J25" i="1"/>
  <c r="V24" i="1"/>
  <c r="O24" i="1"/>
  <c r="N24" i="1"/>
  <c r="M24" i="1"/>
  <c r="L24" i="1"/>
  <c r="K24" i="1"/>
  <c r="J24" i="1"/>
  <c r="O23" i="1"/>
  <c r="N23" i="1"/>
  <c r="M23" i="1"/>
  <c r="L23" i="1"/>
  <c r="K23" i="1"/>
  <c r="J23" i="1"/>
  <c r="O22" i="1"/>
  <c r="N22" i="1"/>
  <c r="M22" i="1"/>
  <c r="L22" i="1"/>
  <c r="K22" i="1"/>
  <c r="J22" i="1"/>
  <c r="O21" i="1"/>
  <c r="N21" i="1"/>
  <c r="M21" i="1"/>
  <c r="L21" i="1"/>
  <c r="K21" i="1"/>
  <c r="J21" i="1"/>
  <c r="O20" i="1"/>
  <c r="N20" i="1"/>
  <c r="M20" i="1"/>
  <c r="L20" i="1"/>
  <c r="K20" i="1"/>
  <c r="J20" i="1"/>
  <c r="V19" i="1"/>
  <c r="O19" i="1"/>
  <c r="N19" i="1"/>
  <c r="M19" i="1"/>
  <c r="L19" i="1"/>
  <c r="K19" i="1"/>
  <c r="J19" i="1"/>
  <c r="V18" i="1"/>
  <c r="O18" i="1"/>
  <c r="N18" i="1"/>
  <c r="M18" i="1"/>
  <c r="L18" i="1"/>
  <c r="K18" i="1"/>
  <c r="J18" i="1"/>
  <c r="O17" i="1"/>
  <c r="N17" i="1"/>
  <c r="M17" i="1"/>
  <c r="L17" i="1"/>
  <c r="K17" i="1"/>
  <c r="J17" i="1"/>
  <c r="O16" i="1"/>
  <c r="N16" i="1"/>
  <c r="M16" i="1"/>
  <c r="L16" i="1"/>
  <c r="K16" i="1"/>
  <c r="J16" i="1"/>
  <c r="V15" i="1"/>
  <c r="O15" i="1"/>
  <c r="N15" i="1"/>
  <c r="M15" i="1"/>
  <c r="L15" i="1"/>
  <c r="K15" i="1"/>
  <c r="J15" i="1"/>
  <c r="V14" i="1"/>
  <c r="O14" i="1"/>
  <c r="N14" i="1"/>
  <c r="M14" i="1"/>
  <c r="L14" i="1"/>
  <c r="K14" i="1"/>
  <c r="J14" i="1"/>
  <c r="V13" i="1"/>
  <c r="O13" i="1"/>
  <c r="N13" i="1"/>
  <c r="M13" i="1"/>
  <c r="L13" i="1"/>
  <c r="K13" i="1"/>
  <c r="J13" i="1"/>
  <c r="L47" i="1" l="1"/>
  <c r="V47" i="1"/>
  <c r="J47" i="1"/>
  <c r="N47" i="1"/>
  <c r="M47" i="1"/>
  <c r="K47" i="1"/>
  <c r="O47" i="1"/>
  <c r="H47" i="1"/>
</calcChain>
</file>

<file path=xl/sharedStrings.xml><?xml version="1.0" encoding="utf-8"?>
<sst xmlns="http://schemas.openxmlformats.org/spreadsheetml/2006/main" count="136" uniqueCount="112">
  <si>
    <t xml:space="preserve">Додаток  №7  </t>
  </si>
  <si>
    <t xml:space="preserve">до Закону України </t>
  </si>
  <si>
    <t>"Про Державний бюджет України на 2016 рік"</t>
  </si>
  <si>
    <r>
      <t xml:space="preserve">Міжбюджетні трансферти 
</t>
    </r>
    <r>
      <rPr>
        <sz val="18"/>
        <rFont val="Times New Roman Cyr"/>
        <charset val="204"/>
      </rPr>
      <t>(інші  дотації та субвенції)  з Державного бюджету України місцевим бюджетам  на 2016 рік</t>
    </r>
  </si>
  <si>
    <t>тис.грн.</t>
  </si>
  <si>
    <t>КОД</t>
  </si>
  <si>
    <t>шифр</t>
  </si>
  <si>
    <t>Код бюджету</t>
  </si>
  <si>
    <t xml:space="preserve">Назва місцевого бюджету адміністративно-територіальної одиниці  </t>
  </si>
  <si>
    <t>Стабілізаційна дотація</t>
  </si>
  <si>
    <t xml:space="preserve">  Додаткова дотація з державного бюджету на:</t>
  </si>
  <si>
    <t>Субвенції з державного бюджету</t>
  </si>
  <si>
    <t>Областей</t>
  </si>
  <si>
    <t>Міст і районів</t>
  </si>
  <si>
    <t>Субвенція загального фонду на:</t>
  </si>
  <si>
    <t>Субвенція спеціального фонду на:</t>
  </si>
  <si>
    <t>забезпечення утримання соціальної інфраструктури міста Славутича</t>
  </si>
  <si>
    <t>компенсацію втрат доходів місцевих бюджетів внаслідок наданих державою податкових пільг зі сплати земельного податку суб'єктам космічної діяльності</t>
  </si>
  <si>
    <t>виконання заходів щодо  радіаційного та соціального захисту населення міста Жовті Води</t>
  </si>
  <si>
    <t>виплату державної соціальної допомоги на дітей-сиріт та дітей, позбавлених батьківського піклування, грошового забезпечення батькам-вихователям і прийомним батькам за надання соціальних послуг у дитячих будинках сімейного типу та прийомних сім'ях за принципом "гроші ходять за дитиною"</t>
  </si>
  <si>
    <t>виплату допомоги сім'ям з дітьми, малозабезпеченим сім'ям, інвалідам з дитинства, дітям-інвалідам, тимчасової державної допомоги дітям та допомоги по догляду за інвалідами І чи ІІ групи внаслідок психічного розладу</t>
  </si>
  <si>
    <t xml:space="preserve">надання пільг та житлових субсидій населенню на оплату електроенергії, природного газу, послуг тепло-, водопостачання і водовідведення, квартирної плати (утримання будинків і споруд та прибудинкових територій), вивезення побутового сміття та рідких нечистот </t>
  </si>
  <si>
    <t>надання пільг та житлових субсидій населенню на придбання твердого та рідкого пічного побутового палива і скрапленого газу</t>
  </si>
  <si>
    <t xml:space="preserve">придбання витратних матеріалів для закладів охорони здоров'я та лікарських засобів для інгаляційної анестезії </t>
  </si>
  <si>
    <t>придбання медикаментів та виробів медичного призначення для забезпечення швидкої медичної допомоги</t>
  </si>
  <si>
    <t xml:space="preserve"> проведення виборів депутатів місцевих рад та сільських, селищних, міських голів</t>
  </si>
  <si>
    <t xml:space="preserve">будівництво (придбання) житла для сімей загиблих військовослужбовців, які брали безпосередню участь в антитерористичній  операції, а також для інвалідів І – ІІ групи з числа військовослужбовців, які брали участь у зазначеній операції, та потребують поліпшення житлових умов </t>
  </si>
  <si>
    <t>фінансування заходів соціально-економічної компенсації ризику населення, яке проживає на території зони спостереження</t>
  </si>
  <si>
    <t>обслуговування боргу за запозиченнями, здійсненими у 2012 році до загального фонду бюджету міста Києва</t>
  </si>
  <si>
    <t>формування інфраструктури об'єднаних територіальних громад</t>
  </si>
  <si>
    <t>здійснення заходів щодо соціально-економічного розвитку окремих територій</t>
  </si>
  <si>
    <t>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"Поліпшення охорони здоров'я на службі у людей"</t>
  </si>
  <si>
    <t xml:space="preserve"> реалізацію проектів в рамках Надзвичайної кредитної програми для відновлення України</t>
  </si>
  <si>
    <t>завершення будівництва метрополітену у м. Дніпропетровську</t>
  </si>
  <si>
    <t>O2</t>
  </si>
  <si>
    <t>-</t>
  </si>
  <si>
    <t>02100000000</t>
  </si>
  <si>
    <t>Обласний бюджет Вінницької області</t>
  </si>
  <si>
    <t>О3</t>
  </si>
  <si>
    <t>03100000000</t>
  </si>
  <si>
    <t>Обласний бюджет Волинської області</t>
  </si>
  <si>
    <t>О4</t>
  </si>
  <si>
    <t>04100000000</t>
  </si>
  <si>
    <t>Обласний бюджет Дніпропетровської області</t>
  </si>
  <si>
    <t>О5</t>
  </si>
  <si>
    <t>05100000000</t>
  </si>
  <si>
    <t>Обласний бюджет Донецької області</t>
  </si>
  <si>
    <t>О6</t>
  </si>
  <si>
    <t>06100000000</t>
  </si>
  <si>
    <t>Обласний бюджет Житомирської  області</t>
  </si>
  <si>
    <t>О7</t>
  </si>
  <si>
    <t>07100000000</t>
  </si>
  <si>
    <t>Обласний бюджет Закарпатської області</t>
  </si>
  <si>
    <t>О8</t>
  </si>
  <si>
    <t>08100000000</t>
  </si>
  <si>
    <t>Обласний бюджет Запорізької області</t>
  </si>
  <si>
    <t>О9</t>
  </si>
  <si>
    <t>09100000000</t>
  </si>
  <si>
    <t>Обласний бюджет Івано-Франківської області</t>
  </si>
  <si>
    <t>10100000000</t>
  </si>
  <si>
    <t>Обласний бюджет Київської області</t>
  </si>
  <si>
    <t>11100000000</t>
  </si>
  <si>
    <t>Обласний бюджет Кіровоградської області</t>
  </si>
  <si>
    <t>12100000000</t>
  </si>
  <si>
    <t>Обласний бюджет Луганської області</t>
  </si>
  <si>
    <t>13100000000</t>
  </si>
  <si>
    <t>Обласний бюджет Львівської  області</t>
  </si>
  <si>
    <t>14100000000</t>
  </si>
  <si>
    <t>Обласний бюджет Миколаївської області</t>
  </si>
  <si>
    <t>15100000000</t>
  </si>
  <si>
    <t>Обласний бюджет Одеської області</t>
  </si>
  <si>
    <t>16100000000</t>
  </si>
  <si>
    <t>Обласний бюджет Полтавської області</t>
  </si>
  <si>
    <t>17100000000</t>
  </si>
  <si>
    <t>Обласний бюджет Рівненської області</t>
  </si>
  <si>
    <t>18100000000</t>
  </si>
  <si>
    <t>Обласний бюджет Сумської області</t>
  </si>
  <si>
    <t>19100000000</t>
  </si>
  <si>
    <t>Обласний бюджет Тернопільської області</t>
  </si>
  <si>
    <t>20100000000</t>
  </si>
  <si>
    <t>Обласний бюджет Харківської області</t>
  </si>
  <si>
    <t>21100000000</t>
  </si>
  <si>
    <t>Обласний бюджет Херсонської області</t>
  </si>
  <si>
    <t>22100000000</t>
  </si>
  <si>
    <t>Обласний бюджет Хмельницької області</t>
  </si>
  <si>
    <t>23100000000</t>
  </si>
  <si>
    <t>Обласний бюджет Черкаської області</t>
  </si>
  <si>
    <t>24100000000</t>
  </si>
  <si>
    <t xml:space="preserve">Обласний бюджет Чернівецької області </t>
  </si>
  <si>
    <t>25100000000</t>
  </si>
  <si>
    <t>Обласний бюджет Чернігівської області</t>
  </si>
  <si>
    <t>26000000000</t>
  </si>
  <si>
    <t>Бюджет міста Києва</t>
  </si>
  <si>
    <t>02201100000</t>
  </si>
  <si>
    <t>м. Вінниця</t>
  </si>
  <si>
    <t>04201100000</t>
  </si>
  <si>
    <t>м. Днiпропетровськ</t>
  </si>
  <si>
    <t>04204100000</t>
  </si>
  <si>
    <t>м. Жовтi Води</t>
  </si>
  <si>
    <t>13201100000</t>
  </si>
  <si>
    <t>м. Львів</t>
  </si>
  <si>
    <t>04210100000</t>
  </si>
  <si>
    <t>м. Павлоград</t>
  </si>
  <si>
    <t>10209100000</t>
  </si>
  <si>
    <t>м. Славутич</t>
  </si>
  <si>
    <t>20201100000</t>
  </si>
  <si>
    <t>м. Харків</t>
  </si>
  <si>
    <t>25201100000</t>
  </si>
  <si>
    <t>м. Чернігів</t>
  </si>
  <si>
    <t>04311200000</t>
  </si>
  <si>
    <t>Павлоградський р-н</t>
  </si>
  <si>
    <t xml:space="preserve">ВСЬОГО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</si>
</sst>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"/>
    <numFmt numFmtId="166" formatCode="_-* #,##0.00\ _г_р_н_._-;\-* #,##0.00\ _г_р_н_._-;_-* &quot;-&quot;??\ _г_р_н_._-;_-@_-"/>
    <numFmt numFmtId="167" formatCode="#,##0\ &quot;грн.&quot;;\-#,##0\ &quot;грн.&quot;"/>
  </numFmts>
  <fonts count="27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b/>
      <sz val="11"/>
      <name val="Arial Cyr"/>
      <charset val="204"/>
    </font>
    <font>
      <b/>
      <sz val="18"/>
      <name val="Times New Roman Cyr"/>
      <family val="1"/>
      <charset val="204"/>
    </font>
    <font>
      <sz val="18"/>
      <name val="Times New Roman Cyr"/>
      <charset val="204"/>
    </font>
    <font>
      <b/>
      <sz val="10"/>
      <name val="Times New Roman Cyr"/>
      <family val="1"/>
      <charset val="204"/>
    </font>
    <font>
      <b/>
      <sz val="12"/>
      <name val="Times New Roman Cyr"/>
      <family val="1"/>
      <charset val="204"/>
    </font>
    <font>
      <b/>
      <sz val="14"/>
      <name val="Times New Roman Cyr"/>
      <family val="1"/>
      <charset val="204"/>
    </font>
    <font>
      <b/>
      <sz val="13"/>
      <name val="Times New Roman Cyr"/>
      <family val="1"/>
      <charset val="204"/>
    </font>
    <font>
      <b/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 Cyr"/>
      <charset val="204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b/>
      <sz val="13"/>
      <name val="Arial Cyr"/>
      <family val="2"/>
      <charset val="204"/>
    </font>
    <font>
      <b/>
      <sz val="11"/>
      <name val="Times New Roman Cyr"/>
      <family val="1"/>
      <charset val="204"/>
    </font>
    <font>
      <b/>
      <sz val="10"/>
      <name val="Times New Roman CYR"/>
      <charset val="204"/>
    </font>
    <font>
      <sz val="11"/>
      <name val="Times New Roman CYR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0"/>
      <name val="Arial Cyr"/>
      <family val="2"/>
      <charset val="204"/>
    </font>
    <font>
      <b/>
      <sz val="12"/>
      <name val="Arial Cyr"/>
      <charset val="204"/>
    </font>
    <font>
      <sz val="10"/>
      <name val="Courier New"/>
      <family val="3"/>
      <charset val="204"/>
    </font>
    <font>
      <sz val="10"/>
      <name val="Helv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8">
    <xf numFmtId="0" fontId="0" fillId="0" borderId="0"/>
    <xf numFmtId="0" fontId="14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6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2" borderId="0" xfId="0" applyFont="1" applyFill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/>
    </xf>
    <xf numFmtId="0" fontId="15" fillId="0" borderId="1" xfId="1" applyFont="1" applyBorder="1" applyAlignment="1">
      <alignment horizontal="right"/>
    </xf>
    <xf numFmtId="0" fontId="15" fillId="0" borderId="1" xfId="1" applyFont="1" applyBorder="1" applyAlignment="1">
      <alignment horizontal="center"/>
    </xf>
    <xf numFmtId="0" fontId="16" fillId="0" borderId="1" xfId="0" applyFont="1" applyBorder="1" applyAlignment="1">
      <alignment vertical="center" wrapText="1"/>
    </xf>
    <xf numFmtId="0" fontId="8" fillId="0" borderId="1" xfId="1" applyFont="1" applyBorder="1" applyAlignment="1">
      <alignment horizontal="left" vertical="center" wrapText="1"/>
    </xf>
    <xf numFmtId="164" fontId="10" fillId="3" borderId="1" xfId="0" applyNumberFormat="1" applyFont="1" applyFill="1" applyBorder="1" applyAlignment="1">
      <alignment vertical="center" wrapText="1"/>
    </xf>
    <xf numFmtId="1" fontId="16" fillId="0" borderId="1" xfId="0" applyNumberFormat="1" applyFont="1" applyBorder="1" applyAlignment="1">
      <alignment vertical="center" wrapText="1"/>
    </xf>
    <xf numFmtId="0" fontId="17" fillId="0" borderId="1" xfId="0" applyFont="1" applyBorder="1" applyAlignment="1">
      <alignment horizontal="right"/>
    </xf>
    <xf numFmtId="0" fontId="18" fillId="0" borderId="1" xfId="0" applyFont="1" applyBorder="1" applyAlignment="1">
      <alignment horizontal="right"/>
    </xf>
    <xf numFmtId="0" fontId="13" fillId="0" borderId="1" xfId="0" applyFont="1" applyBorder="1" applyAlignment="1">
      <alignment horizontal="right" wrapText="1"/>
    </xf>
    <xf numFmtId="0" fontId="15" fillId="0" borderId="1" xfId="1" applyFont="1" applyBorder="1" applyAlignment="1">
      <alignment horizontal="right" wrapText="1"/>
    </xf>
    <xf numFmtId="0" fontId="13" fillId="0" borderId="1" xfId="0" applyFont="1" applyFill="1" applyBorder="1" applyAlignment="1">
      <alignment horizontal="right" wrapText="1"/>
    </xf>
    <xf numFmtId="0" fontId="19" fillId="0" borderId="1" xfId="0" applyFont="1" applyFill="1" applyBorder="1" applyAlignment="1">
      <alignment horizontal="right" wrapText="1"/>
    </xf>
    <xf numFmtId="0" fontId="15" fillId="0" borderId="1" xfId="1" applyFont="1" applyFill="1" applyBorder="1" applyAlignment="1">
      <alignment horizontal="center"/>
    </xf>
    <xf numFmtId="0" fontId="16" fillId="0" borderId="1" xfId="0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left" vertical="center" wrapText="1"/>
    </xf>
    <xf numFmtId="164" fontId="10" fillId="0" borderId="1" xfId="0" applyNumberFormat="1" applyFont="1" applyFill="1" applyBorder="1" applyAlignment="1">
      <alignment vertical="center" wrapText="1"/>
    </xf>
    <xf numFmtId="0" fontId="0" fillId="0" borderId="0" xfId="0" applyFont="1" applyFill="1"/>
    <xf numFmtId="0" fontId="19" fillId="0" borderId="1" xfId="0" applyFont="1" applyBorder="1" applyAlignment="1">
      <alignment horizontal="right" wrapText="1"/>
    </xf>
    <xf numFmtId="164" fontId="10" fillId="2" borderId="1" xfId="0" applyNumberFormat="1" applyFont="1" applyFill="1" applyBorder="1" applyAlignment="1">
      <alignment vertical="center" wrapText="1"/>
    </xf>
    <xf numFmtId="0" fontId="20" fillId="0" borderId="1" xfId="0" applyFont="1" applyBorder="1" applyAlignment="1">
      <alignment horizontal="right"/>
    </xf>
    <xf numFmtId="0" fontId="21" fillId="0" borderId="1" xfId="0" applyFont="1" applyBorder="1"/>
    <xf numFmtId="0" fontId="10" fillId="0" borderId="1" xfId="0" applyFont="1" applyBorder="1" applyAlignment="1">
      <alignment horizontal="left" vertical="center"/>
    </xf>
    <xf numFmtId="164" fontId="22" fillId="2" borderId="1" xfId="0" applyNumberFormat="1" applyFont="1" applyFill="1" applyBorder="1" applyAlignment="1">
      <alignment vertical="center"/>
    </xf>
    <xf numFmtId="0" fontId="21" fillId="0" borderId="0" xfId="0" applyFont="1"/>
    <xf numFmtId="0" fontId="23" fillId="0" borderId="0" xfId="0" applyFont="1" applyBorder="1" applyAlignment="1">
      <alignment horizontal="right"/>
    </xf>
    <xf numFmtId="0" fontId="0" fillId="0" borderId="0" xfId="0" applyFont="1" applyBorder="1"/>
    <xf numFmtId="0" fontId="7" fillId="0" borderId="0" xfId="0" applyFont="1" applyBorder="1"/>
    <xf numFmtId="9" fontId="7" fillId="0" borderId="0" xfId="0" applyNumberFormat="1" applyFont="1" applyBorder="1"/>
    <xf numFmtId="0" fontId="9" fillId="0" borderId="0" xfId="1" applyFont="1" applyBorder="1" applyAlignment="1">
      <alignment horizontal="left" wrapText="1"/>
    </xf>
    <xf numFmtId="4" fontId="0" fillId="0" borderId="0" xfId="0" applyNumberFormat="1" applyFont="1"/>
    <xf numFmtId="165" fontId="0" fillId="0" borderId="0" xfId="0" applyNumberFormat="1" applyFont="1"/>
    <xf numFmtId="16" fontId="7" fillId="0" borderId="0" xfId="0" applyNumberFormat="1" applyFont="1" applyBorder="1"/>
    <xf numFmtId="0" fontId="24" fillId="0" borderId="12" xfId="0" applyFont="1" applyBorder="1" applyAlignment="1">
      <alignment horizontal="center"/>
    </xf>
    <xf numFmtId="0" fontId="24" fillId="0" borderId="13" xfId="0" applyFont="1" applyBorder="1" applyAlignment="1">
      <alignment horizontal="center"/>
    </xf>
    <xf numFmtId="0" fontId="7" fillId="0" borderId="14" xfId="0" applyFont="1" applyBorder="1"/>
    <xf numFmtId="9" fontId="0" fillId="0" borderId="0" xfId="0" applyNumberFormat="1" applyFont="1"/>
    <xf numFmtId="0" fontId="0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255" wrapText="1"/>
    </xf>
    <xf numFmtId="0" fontId="8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10" fillId="3" borderId="8" xfId="0" applyFont="1" applyFill="1" applyBorder="1" applyAlignment="1">
      <alignment horizontal="left" vertical="center" wrapText="1"/>
    </xf>
    <xf numFmtId="0" fontId="10" fillId="3" borderId="9" xfId="0" applyFont="1" applyFill="1" applyBorder="1" applyAlignment="1">
      <alignment horizontal="left" vertical="center" wrapText="1"/>
    </xf>
    <xf numFmtId="0" fontId="10" fillId="3" borderId="10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</cellXfs>
  <cellStyles count="28">
    <cellStyle name="Normal_meresha_07" xfId="2"/>
    <cellStyle name="Normal_Доходи" xfId="1"/>
    <cellStyle name="Звичайний" xfId="0" builtinId="0"/>
    <cellStyle name="Звичайний 10" xfId="3"/>
    <cellStyle name="Звичайний 11" xfId="4"/>
    <cellStyle name="Звичайний 12" xfId="5"/>
    <cellStyle name="Звичайний 13" xfId="6"/>
    <cellStyle name="Звичайний 14" xfId="7"/>
    <cellStyle name="Звичайний 15" xfId="8"/>
    <cellStyle name="Звичайний 16" xfId="9"/>
    <cellStyle name="Звичайний 17" xfId="10"/>
    <cellStyle name="Звичайний 18" xfId="11"/>
    <cellStyle name="Звичайний 19" xfId="12"/>
    <cellStyle name="Звичайний 2" xfId="13"/>
    <cellStyle name="Звичайний 2 2" xfId="14"/>
    <cellStyle name="Звичайний 20" xfId="15"/>
    <cellStyle name="Звичайний 3" xfId="16"/>
    <cellStyle name="Звичайний 4" xfId="17"/>
    <cellStyle name="Звичайний 4 2" xfId="18"/>
    <cellStyle name="Звичайний 5" xfId="19"/>
    <cellStyle name="Звичайний 6" xfId="20"/>
    <cellStyle name="Звичайний 7" xfId="21"/>
    <cellStyle name="Звичайний 8" xfId="22"/>
    <cellStyle name="Звичайний 9" xfId="23"/>
    <cellStyle name="Обычный_1кошик вставка" xfId="24"/>
    <cellStyle name="Стиль 1" xfId="25"/>
    <cellStyle name="Фінансовий 2" xfId="26"/>
    <cellStyle name="Фінансовий 2 2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BUD%202016\&#1041;&#1102;&#1076;&#1078;&#1077;&#1090;%202016%20&#1075;&#1088;&#1091;&#1076;&#1077;&#1085;&#1100;\&#1056;&#1077;&#1075;&#1091;&#1083;&#1102;&#1074;&#1072;&#1085;&#1085;&#1103;%202016%2023.12.2015%20&#1054;&#1058;&#104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идатки м.б."/>
      <sheetName val="Соціальні"/>
      <sheetName val="Ресурс 2016"/>
      <sheetName val="Дод.6"/>
      <sheetName val="Дод.7 "/>
      <sheetName val="Дод.6 (фільтр)"/>
    </sheetNames>
    <sheetDataSet>
      <sheetData sheetId="0"/>
      <sheetData sheetId="1"/>
      <sheetData sheetId="2">
        <row r="8">
          <cell r="H8">
            <v>46095.6</v>
          </cell>
          <cell r="P8">
            <v>34552.9</v>
          </cell>
          <cell r="Q8">
            <v>1815220.7</v>
          </cell>
          <cell r="R8">
            <v>1375855.3</v>
          </cell>
          <cell r="S8">
            <v>122850.5</v>
          </cell>
          <cell r="T8">
            <v>711.8</v>
          </cell>
          <cell r="U8">
            <v>4950.7</v>
          </cell>
          <cell r="AE8">
            <v>13482</v>
          </cell>
        </row>
        <row r="10">
          <cell r="AE10">
            <v>3000</v>
          </cell>
        </row>
        <row r="48">
          <cell r="P48">
            <v>16136.6</v>
          </cell>
          <cell r="Q48">
            <v>1846507.7</v>
          </cell>
          <cell r="R48">
            <v>807236.3</v>
          </cell>
          <cell r="S48">
            <v>56474.400000000001</v>
          </cell>
          <cell r="T48">
            <v>460.9</v>
          </cell>
          <cell r="U48">
            <v>3049.6</v>
          </cell>
          <cell r="AE48">
            <v>16500.5</v>
          </cell>
        </row>
        <row r="78">
          <cell r="P78">
            <v>89889</v>
          </cell>
          <cell r="Q78">
            <v>3237377.4</v>
          </cell>
          <cell r="R78">
            <v>2722217.8</v>
          </cell>
          <cell r="S78">
            <v>20808.099999999999</v>
          </cell>
          <cell r="T78">
            <v>1448.1</v>
          </cell>
          <cell r="U78">
            <v>13884.4</v>
          </cell>
          <cell r="AE78">
            <v>20125.3</v>
          </cell>
        </row>
        <row r="80">
          <cell r="N80">
            <v>65296.9</v>
          </cell>
          <cell r="AG80">
            <v>546400</v>
          </cell>
        </row>
        <row r="83">
          <cell r="O83">
            <v>8480.1</v>
          </cell>
        </row>
        <row r="89">
          <cell r="N89">
            <v>9379.2000000000007</v>
          </cell>
        </row>
        <row r="104">
          <cell r="N104">
            <v>1398.2</v>
          </cell>
        </row>
        <row r="133">
          <cell r="P133">
            <v>27817</v>
          </cell>
          <cell r="Q133">
            <v>2026840.3999999997</v>
          </cell>
          <cell r="R133">
            <v>1318842</v>
          </cell>
          <cell r="S133">
            <v>35096</v>
          </cell>
          <cell r="T133">
            <v>1899</v>
          </cell>
          <cell r="U133">
            <v>6495.9</v>
          </cell>
        </row>
        <row r="186">
          <cell r="P186">
            <v>29836.5</v>
          </cell>
          <cell r="Q186">
            <v>1640260.5</v>
          </cell>
          <cell r="R186">
            <v>1547349.4</v>
          </cell>
          <cell r="S186">
            <v>128402.3</v>
          </cell>
          <cell r="T186">
            <v>555.1</v>
          </cell>
          <cell r="U186">
            <v>4739.1000000000004</v>
          </cell>
        </row>
        <row r="228">
          <cell r="P228">
            <v>22783.3</v>
          </cell>
          <cell r="Q228">
            <v>2173224</v>
          </cell>
          <cell r="R228">
            <v>493993.6</v>
          </cell>
          <cell r="S228">
            <v>34633.699999999997</v>
          </cell>
          <cell r="T228">
            <v>556.70000000000005</v>
          </cell>
          <cell r="U228">
            <v>3389.6</v>
          </cell>
          <cell r="AE228">
            <v>23805.3</v>
          </cell>
        </row>
        <row r="253">
          <cell r="P253">
            <v>29745.3</v>
          </cell>
          <cell r="Q253">
            <v>1748306.1000000003</v>
          </cell>
          <cell r="R253">
            <v>1099767.8</v>
          </cell>
          <cell r="S253">
            <v>44532.1</v>
          </cell>
          <cell r="T253">
            <v>780.5</v>
          </cell>
          <cell r="U253">
            <v>7440.6</v>
          </cell>
          <cell r="AE253">
            <v>31014.5</v>
          </cell>
        </row>
        <row r="289">
          <cell r="P289">
            <v>9665.2999999999993</v>
          </cell>
          <cell r="Q289">
            <v>2289115.9</v>
          </cell>
          <cell r="R289">
            <v>1520908.8</v>
          </cell>
          <cell r="S289">
            <v>24554.400000000001</v>
          </cell>
          <cell r="T289">
            <v>611</v>
          </cell>
          <cell r="U289">
            <v>4415.1000000000004</v>
          </cell>
        </row>
        <row r="317">
          <cell r="P317">
            <v>40891.9</v>
          </cell>
          <cell r="Q317">
            <v>1739206.8999999997</v>
          </cell>
          <cell r="R317">
            <v>1837264.4</v>
          </cell>
          <cell r="S317">
            <v>24250.5</v>
          </cell>
          <cell r="T317">
            <v>764.2</v>
          </cell>
          <cell r="U317">
            <v>3864.1</v>
          </cell>
        </row>
        <row r="327">
          <cell r="M327">
            <v>10000</v>
          </cell>
        </row>
        <row r="360">
          <cell r="P360">
            <v>35174.800000000003</v>
          </cell>
          <cell r="Q360">
            <v>1165708.1999999997</v>
          </cell>
          <cell r="R360">
            <v>1082498</v>
          </cell>
          <cell r="S360">
            <v>80341.399999999994</v>
          </cell>
          <cell r="T360">
            <v>433.4</v>
          </cell>
          <cell r="U360">
            <v>3736.4</v>
          </cell>
        </row>
        <row r="392">
          <cell r="P392">
            <v>14412.4</v>
          </cell>
          <cell r="Q392">
            <v>763018.8</v>
          </cell>
          <cell r="R392">
            <v>628171.9</v>
          </cell>
          <cell r="S392">
            <v>5678.3</v>
          </cell>
          <cell r="T392">
            <v>981.2</v>
          </cell>
          <cell r="U392">
            <v>2245.3000000000002</v>
          </cell>
        </row>
        <row r="430">
          <cell r="P430">
            <v>23407.200000000001</v>
          </cell>
          <cell r="Q430">
            <v>3379717.1</v>
          </cell>
          <cell r="R430">
            <v>2105727.4</v>
          </cell>
          <cell r="S430">
            <v>29701.599999999999</v>
          </cell>
          <cell r="T430">
            <v>1121.5999999999999</v>
          </cell>
          <cell r="U430">
            <v>6612.8</v>
          </cell>
          <cell r="AE430">
            <v>31573.200000000001</v>
          </cell>
        </row>
        <row r="432">
          <cell r="N432">
            <v>531.5</v>
          </cell>
        </row>
        <row r="479">
          <cell r="P479">
            <v>29004.7</v>
          </cell>
          <cell r="Q479">
            <v>1378657</v>
          </cell>
          <cell r="R479">
            <v>554541.19999999995</v>
          </cell>
          <cell r="S479">
            <v>40700.400000000001</v>
          </cell>
          <cell r="T479">
            <v>514.6</v>
          </cell>
          <cell r="U479">
            <v>5355.1</v>
          </cell>
        </row>
        <row r="509">
          <cell r="P509">
            <v>37612.6</v>
          </cell>
          <cell r="Q509">
            <v>2791741.6000000006</v>
          </cell>
          <cell r="R509">
            <v>789603.8</v>
          </cell>
          <cell r="S509">
            <v>82654.3</v>
          </cell>
          <cell r="T509">
            <v>1059.0999999999999</v>
          </cell>
          <cell r="U509">
            <v>8799.7000000000007</v>
          </cell>
        </row>
        <row r="555">
          <cell r="P555">
            <v>27391.599999999999</v>
          </cell>
          <cell r="Q555">
            <v>1416446.7999999998</v>
          </cell>
          <cell r="R555">
            <v>2085442.5</v>
          </cell>
          <cell r="S555">
            <v>18644.5</v>
          </cell>
          <cell r="T555">
            <v>640.4</v>
          </cell>
          <cell r="U555">
            <v>5561</v>
          </cell>
          <cell r="AE555">
            <v>20215.7</v>
          </cell>
        </row>
        <row r="603">
          <cell r="P603">
            <v>16125.7</v>
          </cell>
          <cell r="Q603">
            <v>2101189.2000000002</v>
          </cell>
          <cell r="R603">
            <v>1131958</v>
          </cell>
          <cell r="S603">
            <v>98730.5</v>
          </cell>
          <cell r="T603">
            <v>513.20000000000005</v>
          </cell>
          <cell r="U603">
            <v>4583.3999999999996</v>
          </cell>
          <cell r="AE603">
            <v>19998.900000000001</v>
          </cell>
        </row>
        <row r="633">
          <cell r="P633">
            <v>23787.3</v>
          </cell>
          <cell r="Q633">
            <v>1133360.9000000001</v>
          </cell>
          <cell r="R633">
            <v>2450911.6</v>
          </cell>
          <cell r="S633">
            <v>44834.7</v>
          </cell>
          <cell r="T633">
            <v>496.5</v>
          </cell>
          <cell r="U633">
            <v>3889.9</v>
          </cell>
        </row>
        <row r="664">
          <cell r="P664">
            <v>15645.6</v>
          </cell>
          <cell r="Q664">
            <v>1466509.1</v>
          </cell>
          <cell r="R664">
            <v>1711457</v>
          </cell>
          <cell r="S664">
            <v>19479.7</v>
          </cell>
          <cell r="T664">
            <v>472.9</v>
          </cell>
          <cell r="U664">
            <v>3372.4</v>
          </cell>
        </row>
        <row r="716">
          <cell r="P716">
            <v>61032.7</v>
          </cell>
          <cell r="Q716">
            <v>2321936.6</v>
          </cell>
          <cell r="R716">
            <v>2659172</v>
          </cell>
          <cell r="S716">
            <v>27597.9</v>
          </cell>
          <cell r="T716">
            <v>1207.0999999999999</v>
          </cell>
          <cell r="U716">
            <v>12855.1</v>
          </cell>
        </row>
        <row r="718">
          <cell r="N718">
            <v>2793</v>
          </cell>
        </row>
        <row r="754">
          <cell r="P754">
            <v>30194.1</v>
          </cell>
          <cell r="Q754">
            <v>1261417.5</v>
          </cell>
          <cell r="R754">
            <v>545642.69999999995</v>
          </cell>
          <cell r="S754">
            <v>57446.6</v>
          </cell>
          <cell r="T754">
            <v>471.9</v>
          </cell>
          <cell r="U754">
            <v>3295.3</v>
          </cell>
        </row>
        <row r="782">
          <cell r="P782">
            <v>18590.7</v>
          </cell>
          <cell r="Q782">
            <v>1598825.3</v>
          </cell>
          <cell r="R782">
            <v>1574353.4</v>
          </cell>
          <cell r="S782">
            <v>45897.5</v>
          </cell>
          <cell r="T782">
            <v>575.1</v>
          </cell>
          <cell r="U782">
            <v>4572.3999999999996</v>
          </cell>
        </row>
        <row r="835">
          <cell r="P835">
            <v>24712.6</v>
          </cell>
          <cell r="Q835">
            <v>1357962.8</v>
          </cell>
          <cell r="R835">
            <v>1905534.9</v>
          </cell>
          <cell r="S835">
            <v>52932.6</v>
          </cell>
          <cell r="T835">
            <v>553.20000000000005</v>
          </cell>
          <cell r="U835">
            <v>5047.1000000000004</v>
          </cell>
        </row>
        <row r="869">
          <cell r="P869">
            <v>13458.3</v>
          </cell>
          <cell r="Q869">
            <v>1378438.8</v>
          </cell>
          <cell r="R869">
            <v>590606.6</v>
          </cell>
          <cell r="S869">
            <v>37231</v>
          </cell>
          <cell r="T869">
            <v>402.2</v>
          </cell>
          <cell r="U869">
            <v>2823.3</v>
          </cell>
        </row>
        <row r="897">
          <cell r="P897">
            <v>24515.5</v>
          </cell>
          <cell r="Q897">
            <v>1072853.3999999999</v>
          </cell>
          <cell r="R897">
            <v>1212887.7</v>
          </cell>
          <cell r="S897">
            <v>71162.3</v>
          </cell>
          <cell r="T897">
            <v>466.6</v>
          </cell>
          <cell r="U897">
            <v>4651.1000000000004</v>
          </cell>
        </row>
        <row r="899">
          <cell r="N899">
            <v>208.5</v>
          </cell>
        </row>
        <row r="932">
          <cell r="N932">
            <v>2813.4</v>
          </cell>
          <cell r="P932">
            <v>9597.7000000000007</v>
          </cell>
          <cell r="Q932">
            <v>2239772.4000000004</v>
          </cell>
          <cell r="R932">
            <v>1248055.8999999999</v>
          </cell>
          <cell r="S932">
            <v>537.5</v>
          </cell>
          <cell r="T932">
            <v>1276.3</v>
          </cell>
          <cell r="U932">
            <v>8362.9</v>
          </cell>
          <cell r="Z932">
            <v>300000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3:X89"/>
  <sheetViews>
    <sheetView showZeros="0" tabSelected="1" view="pageBreakPreview" topLeftCell="D1" zoomScale="75" zoomScaleNormal="75" zoomScaleSheetLayoutView="75" workbookViewId="0">
      <pane xSplit="2" ySplit="12" topLeftCell="M34" activePane="bottomRight" state="frozen"/>
      <selection activeCell="F808" sqref="F808"/>
      <selection pane="topRight" activeCell="F808" sqref="F808"/>
      <selection pane="bottomLeft" activeCell="F808" sqref="F808"/>
      <selection pane="bottomRight" activeCell="T14" sqref="T14"/>
    </sheetView>
  </sheetViews>
  <sheetFormatPr defaultRowHeight="12.75" x14ac:dyDescent="0.2"/>
  <cols>
    <col min="1" max="1" width="0.28515625" style="1" hidden="1" customWidth="1"/>
    <col min="2" max="2" width="4.28515625" style="1" hidden="1" customWidth="1"/>
    <col min="3" max="3" width="1.140625" style="1" hidden="1" customWidth="1"/>
    <col min="4" max="4" width="15.85546875" style="1" customWidth="1"/>
    <col min="5" max="5" width="60.28515625" style="1" customWidth="1"/>
    <col min="6" max="6" width="19" style="1" customWidth="1"/>
    <col min="7" max="7" width="19.28515625" style="1" customWidth="1"/>
    <col min="8" max="8" width="19.5703125" style="1" customWidth="1"/>
    <col min="9" max="9" width="19.140625" style="1" customWidth="1"/>
    <col min="10" max="10" width="22.28515625" style="1" customWidth="1"/>
    <col min="11" max="11" width="24.7109375" style="1" customWidth="1"/>
    <col min="12" max="13" width="22" style="1" customWidth="1"/>
    <col min="14" max="15" width="22" style="5" customWidth="1"/>
    <col min="16" max="16" width="22" style="1" customWidth="1"/>
    <col min="17" max="17" width="24" style="1" customWidth="1"/>
    <col min="18" max="23" width="18.28515625" style="1" customWidth="1"/>
    <col min="24" max="24" width="21.5703125" style="1" customWidth="1"/>
    <col min="25" max="16384" width="9.140625" style="1"/>
  </cols>
  <sheetData>
    <row r="3" spans="1:24" ht="20.25" customHeight="1" x14ac:dyDescent="0.2">
      <c r="E3" s="2"/>
      <c r="F3" s="2"/>
      <c r="G3" s="2"/>
      <c r="H3" s="2"/>
      <c r="J3" s="56" t="s">
        <v>0</v>
      </c>
      <c r="K3" s="56"/>
      <c r="L3" s="3"/>
      <c r="M3" s="4"/>
    </row>
    <row r="4" spans="1:24" ht="15.75" customHeight="1" x14ac:dyDescent="0.2">
      <c r="E4" s="2"/>
      <c r="F4" s="2"/>
      <c r="G4" s="2"/>
      <c r="H4" s="2"/>
      <c r="J4" s="56" t="s">
        <v>1</v>
      </c>
      <c r="K4" s="56"/>
      <c r="L4" s="3"/>
      <c r="M4" s="4"/>
    </row>
    <row r="5" spans="1:24" ht="27" customHeight="1" x14ac:dyDescent="0.2">
      <c r="E5" s="2"/>
      <c r="F5" s="2"/>
      <c r="G5" s="2"/>
      <c r="H5" s="2"/>
      <c r="J5" s="57" t="s">
        <v>2</v>
      </c>
      <c r="K5" s="57"/>
      <c r="L5" s="6"/>
      <c r="M5" s="6"/>
      <c r="N5" s="6"/>
    </row>
    <row r="6" spans="1:24" ht="14.25" customHeight="1" x14ac:dyDescent="0.2">
      <c r="E6" s="2"/>
      <c r="F6" s="2"/>
      <c r="G6" s="2"/>
      <c r="H6" s="2"/>
      <c r="I6" s="3"/>
    </row>
    <row r="7" spans="1:24" ht="13.5" customHeight="1" x14ac:dyDescent="0.2">
      <c r="E7" s="2"/>
      <c r="F7" s="2"/>
      <c r="G7" s="7"/>
      <c r="H7" s="7"/>
      <c r="I7" s="3"/>
    </row>
    <row r="8" spans="1:24" ht="81" customHeight="1" x14ac:dyDescent="0.3">
      <c r="A8" s="8"/>
      <c r="B8" s="8"/>
      <c r="D8" s="9"/>
      <c r="E8" s="9"/>
      <c r="F8" s="58" t="s">
        <v>3</v>
      </c>
      <c r="G8" s="58"/>
      <c r="H8" s="58"/>
      <c r="I8" s="58"/>
      <c r="J8" s="58"/>
      <c r="K8" s="58"/>
      <c r="L8" s="10"/>
      <c r="M8" s="10"/>
      <c r="N8" s="10"/>
    </row>
    <row r="9" spans="1:24" ht="18" customHeight="1" x14ac:dyDescent="0.2">
      <c r="A9" s="11"/>
      <c r="B9" s="11"/>
      <c r="C9" s="11"/>
      <c r="D9" s="11"/>
      <c r="J9" s="12"/>
      <c r="K9" s="13" t="s">
        <v>4</v>
      </c>
      <c r="L9" s="12"/>
      <c r="M9" s="12"/>
    </row>
    <row r="10" spans="1:24" ht="26.25" customHeight="1" x14ac:dyDescent="0.2">
      <c r="A10" s="59" t="s">
        <v>5</v>
      </c>
      <c r="B10" s="59"/>
      <c r="C10" s="60" t="s">
        <v>6</v>
      </c>
      <c r="D10" s="61" t="s">
        <v>7</v>
      </c>
      <c r="E10" s="61" t="s">
        <v>8</v>
      </c>
      <c r="F10" s="62" t="s">
        <v>9</v>
      </c>
      <c r="G10" s="65" t="s">
        <v>10</v>
      </c>
      <c r="H10" s="66"/>
      <c r="I10" s="69" t="s">
        <v>11</v>
      </c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</row>
    <row r="11" spans="1:24" ht="25.5" customHeight="1" x14ac:dyDescent="0.2">
      <c r="A11" s="70" t="s">
        <v>12</v>
      </c>
      <c r="B11" s="70" t="s">
        <v>13</v>
      </c>
      <c r="C11" s="60"/>
      <c r="D11" s="61"/>
      <c r="E11" s="61"/>
      <c r="F11" s="63"/>
      <c r="G11" s="67"/>
      <c r="H11" s="68"/>
      <c r="I11" s="71" t="s">
        <v>14</v>
      </c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3"/>
      <c r="V11" s="74" t="s">
        <v>15</v>
      </c>
      <c r="W11" s="75"/>
      <c r="X11" s="76"/>
    </row>
    <row r="12" spans="1:24" ht="325.5" customHeight="1" x14ac:dyDescent="0.2">
      <c r="A12" s="70"/>
      <c r="B12" s="70"/>
      <c r="C12" s="60"/>
      <c r="D12" s="61"/>
      <c r="E12" s="61"/>
      <c r="F12" s="64"/>
      <c r="G12" s="14" t="s">
        <v>16</v>
      </c>
      <c r="H12" s="15" t="s">
        <v>17</v>
      </c>
      <c r="I12" s="16" t="s">
        <v>18</v>
      </c>
      <c r="J12" s="17" t="s">
        <v>19</v>
      </c>
      <c r="K12" s="16" t="s">
        <v>20</v>
      </c>
      <c r="L12" s="17" t="s">
        <v>21</v>
      </c>
      <c r="M12" s="16" t="s">
        <v>22</v>
      </c>
      <c r="N12" s="16" t="s">
        <v>23</v>
      </c>
      <c r="O12" s="16" t="s">
        <v>24</v>
      </c>
      <c r="P12" s="16" t="s">
        <v>25</v>
      </c>
      <c r="Q12" s="17" t="s">
        <v>26</v>
      </c>
      <c r="R12" s="16" t="s">
        <v>27</v>
      </c>
      <c r="S12" s="16" t="s">
        <v>28</v>
      </c>
      <c r="T12" s="16" t="s">
        <v>29</v>
      </c>
      <c r="U12" s="16" t="s">
        <v>30</v>
      </c>
      <c r="V12" s="16" t="s">
        <v>31</v>
      </c>
      <c r="W12" s="16" t="s">
        <v>32</v>
      </c>
      <c r="X12" s="16" t="s">
        <v>33</v>
      </c>
    </row>
    <row r="13" spans="1:24" ht="29.25" customHeight="1" x14ac:dyDescent="0.2">
      <c r="A13" s="18" t="s">
        <v>34</v>
      </c>
      <c r="B13" s="19" t="s">
        <v>35</v>
      </c>
      <c r="C13" s="20">
        <v>0</v>
      </c>
      <c r="D13" s="21" t="s">
        <v>36</v>
      </c>
      <c r="E13" s="22" t="s">
        <v>37</v>
      </c>
      <c r="F13" s="22"/>
      <c r="G13" s="23"/>
      <c r="H13" s="23"/>
      <c r="I13" s="23"/>
      <c r="J13" s="23">
        <f>'[1]Ресурс 2016'!P8</f>
        <v>34552.9</v>
      </c>
      <c r="K13" s="23">
        <f>'[1]Ресурс 2016'!Q8</f>
        <v>1815220.7</v>
      </c>
      <c r="L13" s="23">
        <f>'[1]Ресурс 2016'!R8</f>
        <v>1375855.3</v>
      </c>
      <c r="M13" s="23">
        <f>'[1]Ресурс 2016'!S8</f>
        <v>122850.5</v>
      </c>
      <c r="N13" s="23">
        <f>'[1]Ресурс 2016'!T8</f>
        <v>711.8</v>
      </c>
      <c r="O13" s="23">
        <f>'[1]Ресурс 2016'!U8</f>
        <v>4950.7</v>
      </c>
      <c r="P13" s="23"/>
      <c r="Q13" s="23"/>
      <c r="R13" s="23"/>
      <c r="S13" s="23"/>
      <c r="T13" s="23"/>
      <c r="U13" s="23"/>
      <c r="V13" s="23">
        <f>'[1]Ресурс 2016'!AE8</f>
        <v>13482</v>
      </c>
      <c r="W13" s="23"/>
      <c r="X13" s="23"/>
    </row>
    <row r="14" spans="1:24" ht="29.25" customHeight="1" x14ac:dyDescent="0.2">
      <c r="A14" s="18" t="s">
        <v>38</v>
      </c>
      <c r="B14" s="19" t="s">
        <v>35</v>
      </c>
      <c r="C14" s="20">
        <v>0</v>
      </c>
      <c r="D14" s="21" t="s">
        <v>39</v>
      </c>
      <c r="E14" s="22" t="s">
        <v>40</v>
      </c>
      <c r="F14" s="22"/>
      <c r="G14" s="23"/>
      <c r="H14" s="23"/>
      <c r="I14" s="23"/>
      <c r="J14" s="23">
        <f>'[1]Ресурс 2016'!P48</f>
        <v>16136.6</v>
      </c>
      <c r="K14" s="23">
        <f>'[1]Ресурс 2016'!Q48</f>
        <v>1846507.7</v>
      </c>
      <c r="L14" s="23">
        <f>'[1]Ресурс 2016'!R48</f>
        <v>807236.3</v>
      </c>
      <c r="M14" s="23">
        <f>'[1]Ресурс 2016'!S48</f>
        <v>56474.400000000001</v>
      </c>
      <c r="N14" s="23">
        <f>'[1]Ресурс 2016'!T48</f>
        <v>460.9</v>
      </c>
      <c r="O14" s="23">
        <f>'[1]Ресурс 2016'!U48</f>
        <v>3049.6</v>
      </c>
      <c r="P14" s="23"/>
      <c r="Q14" s="23"/>
      <c r="R14" s="23"/>
      <c r="S14" s="23"/>
      <c r="T14" s="23"/>
      <c r="U14" s="23"/>
      <c r="V14" s="23">
        <f>'[1]Ресурс 2016'!AE48</f>
        <v>16500.5</v>
      </c>
      <c r="W14" s="23"/>
      <c r="X14" s="23"/>
    </row>
    <row r="15" spans="1:24" ht="29.25" customHeight="1" x14ac:dyDescent="0.2">
      <c r="A15" s="18" t="s">
        <v>41</v>
      </c>
      <c r="B15" s="19" t="s">
        <v>35</v>
      </c>
      <c r="C15" s="20">
        <v>0</v>
      </c>
      <c r="D15" s="24" t="s">
        <v>42</v>
      </c>
      <c r="E15" s="22" t="s">
        <v>43</v>
      </c>
      <c r="F15" s="22"/>
      <c r="G15" s="23"/>
      <c r="H15" s="23"/>
      <c r="I15" s="23"/>
      <c r="J15" s="23">
        <f>'[1]Ресурс 2016'!P78</f>
        <v>89889</v>
      </c>
      <c r="K15" s="23">
        <f>'[1]Ресурс 2016'!Q78</f>
        <v>3237377.4</v>
      </c>
      <c r="L15" s="23">
        <f>'[1]Ресурс 2016'!R78</f>
        <v>2722217.8</v>
      </c>
      <c r="M15" s="23">
        <f>'[1]Ресурс 2016'!S78</f>
        <v>20808.099999999999</v>
      </c>
      <c r="N15" s="23">
        <f>'[1]Ресурс 2016'!T78</f>
        <v>1448.1</v>
      </c>
      <c r="O15" s="23">
        <f>'[1]Ресурс 2016'!U78</f>
        <v>13884.4</v>
      </c>
      <c r="P15" s="23"/>
      <c r="Q15" s="23"/>
      <c r="R15" s="23"/>
      <c r="S15" s="23"/>
      <c r="T15" s="23"/>
      <c r="U15" s="23"/>
      <c r="V15" s="23">
        <f>'[1]Ресурс 2016'!AE78</f>
        <v>20125.3</v>
      </c>
      <c r="W15" s="23"/>
      <c r="X15" s="23"/>
    </row>
    <row r="16" spans="1:24" ht="29.25" customHeight="1" x14ac:dyDescent="0.2">
      <c r="A16" s="25" t="s">
        <v>44</v>
      </c>
      <c r="B16" s="19" t="s">
        <v>35</v>
      </c>
      <c r="C16" s="20">
        <v>0</v>
      </c>
      <c r="D16" s="21" t="s">
        <v>45</v>
      </c>
      <c r="E16" s="22" t="s">
        <v>46</v>
      </c>
      <c r="F16" s="22"/>
      <c r="G16" s="23"/>
      <c r="H16" s="23"/>
      <c r="I16" s="23"/>
      <c r="J16" s="23">
        <f>'[1]Ресурс 2016'!P133</f>
        <v>27817</v>
      </c>
      <c r="K16" s="23">
        <f>'[1]Ресурс 2016'!Q133</f>
        <v>2026840.3999999997</v>
      </c>
      <c r="L16" s="23">
        <f>'[1]Ресурс 2016'!R133</f>
        <v>1318842</v>
      </c>
      <c r="M16" s="23">
        <f>'[1]Ресурс 2016'!S133</f>
        <v>35096</v>
      </c>
      <c r="N16" s="23">
        <f>'[1]Ресурс 2016'!T133</f>
        <v>1899</v>
      </c>
      <c r="O16" s="23">
        <f>'[1]Ресурс 2016'!U133</f>
        <v>6495.9</v>
      </c>
      <c r="P16" s="23"/>
      <c r="Q16" s="23"/>
      <c r="R16" s="23"/>
      <c r="S16" s="23"/>
      <c r="T16" s="23"/>
      <c r="U16" s="23"/>
      <c r="V16" s="23"/>
      <c r="W16" s="23"/>
      <c r="X16" s="23"/>
    </row>
    <row r="17" spans="1:24" ht="29.25" customHeight="1" x14ac:dyDescent="0.2">
      <c r="A17" s="26" t="s">
        <v>47</v>
      </c>
      <c r="B17" s="19" t="s">
        <v>35</v>
      </c>
      <c r="C17" s="20">
        <v>0</v>
      </c>
      <c r="D17" s="21" t="s">
        <v>48</v>
      </c>
      <c r="E17" s="22" t="s">
        <v>49</v>
      </c>
      <c r="F17" s="22"/>
      <c r="G17" s="23"/>
      <c r="H17" s="23"/>
      <c r="I17" s="23"/>
      <c r="J17" s="23">
        <f>'[1]Ресурс 2016'!P186</f>
        <v>29836.5</v>
      </c>
      <c r="K17" s="23">
        <f>'[1]Ресурс 2016'!Q186</f>
        <v>1640260.5</v>
      </c>
      <c r="L17" s="23">
        <f>'[1]Ресурс 2016'!R186</f>
        <v>1547349.4</v>
      </c>
      <c r="M17" s="23">
        <f>'[1]Ресурс 2016'!S186</f>
        <v>128402.3</v>
      </c>
      <c r="N17" s="23">
        <f>'[1]Ресурс 2016'!T186</f>
        <v>555.1</v>
      </c>
      <c r="O17" s="23">
        <f>'[1]Ресурс 2016'!U186</f>
        <v>4739.1000000000004</v>
      </c>
      <c r="P17" s="23"/>
      <c r="Q17" s="23"/>
      <c r="R17" s="23"/>
      <c r="S17" s="23"/>
      <c r="T17" s="23"/>
      <c r="U17" s="23"/>
      <c r="V17" s="23"/>
      <c r="W17" s="23"/>
      <c r="X17" s="23"/>
    </row>
    <row r="18" spans="1:24" ht="29.25" customHeight="1" x14ac:dyDescent="0.2">
      <c r="A18" s="18" t="s">
        <v>50</v>
      </c>
      <c r="B18" s="19" t="s">
        <v>35</v>
      </c>
      <c r="C18" s="20">
        <v>0</v>
      </c>
      <c r="D18" s="21" t="s">
        <v>51</v>
      </c>
      <c r="E18" s="22" t="s">
        <v>52</v>
      </c>
      <c r="F18" s="22"/>
      <c r="G18" s="23"/>
      <c r="H18" s="23"/>
      <c r="I18" s="23"/>
      <c r="J18" s="23">
        <f>'[1]Ресурс 2016'!P228</f>
        <v>22783.3</v>
      </c>
      <c r="K18" s="23">
        <f>'[1]Ресурс 2016'!Q228</f>
        <v>2173224</v>
      </c>
      <c r="L18" s="23">
        <f>'[1]Ресурс 2016'!R228</f>
        <v>493993.6</v>
      </c>
      <c r="M18" s="23">
        <f>'[1]Ресурс 2016'!S228</f>
        <v>34633.699999999997</v>
      </c>
      <c r="N18" s="23">
        <f>'[1]Ресурс 2016'!T228</f>
        <v>556.70000000000005</v>
      </c>
      <c r="O18" s="23">
        <f>'[1]Ресурс 2016'!U228</f>
        <v>3389.6</v>
      </c>
      <c r="P18" s="23"/>
      <c r="Q18" s="23"/>
      <c r="R18" s="23"/>
      <c r="S18" s="23"/>
      <c r="T18" s="23"/>
      <c r="U18" s="23"/>
      <c r="V18" s="23">
        <f>'[1]Ресурс 2016'!AE228</f>
        <v>23805.3</v>
      </c>
      <c r="W18" s="23"/>
      <c r="X18" s="23"/>
    </row>
    <row r="19" spans="1:24" ht="29.25" customHeight="1" x14ac:dyDescent="0.2">
      <c r="A19" s="18" t="s">
        <v>53</v>
      </c>
      <c r="B19" s="19" t="s">
        <v>35</v>
      </c>
      <c r="C19" s="20">
        <v>0</v>
      </c>
      <c r="D19" s="21" t="s">
        <v>54</v>
      </c>
      <c r="E19" s="22" t="s">
        <v>55</v>
      </c>
      <c r="F19" s="22"/>
      <c r="G19" s="23"/>
      <c r="H19" s="23"/>
      <c r="I19" s="23"/>
      <c r="J19" s="23">
        <f>'[1]Ресурс 2016'!P253</f>
        <v>29745.3</v>
      </c>
      <c r="K19" s="23">
        <f>'[1]Ресурс 2016'!Q253</f>
        <v>1748306.1000000003</v>
      </c>
      <c r="L19" s="23">
        <f>'[1]Ресурс 2016'!R253</f>
        <v>1099767.8</v>
      </c>
      <c r="M19" s="23">
        <f>'[1]Ресурс 2016'!S253</f>
        <v>44532.1</v>
      </c>
      <c r="N19" s="23">
        <f>'[1]Ресурс 2016'!T253</f>
        <v>780.5</v>
      </c>
      <c r="O19" s="23">
        <f>'[1]Ресурс 2016'!U253</f>
        <v>7440.6</v>
      </c>
      <c r="P19" s="23"/>
      <c r="Q19" s="23"/>
      <c r="R19" s="23"/>
      <c r="S19" s="23"/>
      <c r="T19" s="23"/>
      <c r="U19" s="23"/>
      <c r="V19" s="23">
        <f>'[1]Ресурс 2016'!AE253</f>
        <v>31014.5</v>
      </c>
      <c r="W19" s="23"/>
      <c r="X19" s="23"/>
    </row>
    <row r="20" spans="1:24" ht="29.25" customHeight="1" x14ac:dyDescent="0.2">
      <c r="A20" s="27" t="s">
        <v>56</v>
      </c>
      <c r="B20" s="28" t="s">
        <v>35</v>
      </c>
      <c r="C20" s="20">
        <v>0</v>
      </c>
      <c r="D20" s="21" t="s">
        <v>57</v>
      </c>
      <c r="E20" s="22" t="s">
        <v>58</v>
      </c>
      <c r="F20" s="22"/>
      <c r="G20" s="23"/>
      <c r="H20" s="23"/>
      <c r="I20" s="23"/>
      <c r="J20" s="23">
        <f>'[1]Ресурс 2016'!P289</f>
        <v>9665.2999999999993</v>
      </c>
      <c r="K20" s="23">
        <f>'[1]Ресурс 2016'!Q289</f>
        <v>2289115.9</v>
      </c>
      <c r="L20" s="23">
        <f>'[1]Ресурс 2016'!R289</f>
        <v>1520908.8</v>
      </c>
      <c r="M20" s="23">
        <f>'[1]Ресурс 2016'!S289</f>
        <v>24554.400000000001</v>
      </c>
      <c r="N20" s="23">
        <f>'[1]Ресурс 2016'!T289</f>
        <v>611</v>
      </c>
      <c r="O20" s="23">
        <f>'[1]Ресурс 2016'!U289</f>
        <v>4415.1000000000004</v>
      </c>
      <c r="P20" s="23"/>
      <c r="Q20" s="23"/>
      <c r="R20" s="23"/>
      <c r="S20" s="23"/>
      <c r="T20" s="23"/>
      <c r="U20" s="23"/>
      <c r="V20" s="23"/>
      <c r="W20" s="23"/>
      <c r="X20" s="23"/>
    </row>
    <row r="21" spans="1:24" ht="29.25" customHeight="1" x14ac:dyDescent="0.2">
      <c r="A21" s="27">
        <v>10</v>
      </c>
      <c r="B21" s="28" t="s">
        <v>35</v>
      </c>
      <c r="C21" s="20">
        <v>0</v>
      </c>
      <c r="D21" s="21" t="s">
        <v>59</v>
      </c>
      <c r="E21" s="22" t="s">
        <v>60</v>
      </c>
      <c r="F21" s="22"/>
      <c r="G21" s="23"/>
      <c r="H21" s="23"/>
      <c r="I21" s="23"/>
      <c r="J21" s="23">
        <f>'[1]Ресурс 2016'!P317</f>
        <v>40891.9</v>
      </c>
      <c r="K21" s="23">
        <f>'[1]Ресурс 2016'!Q317</f>
        <v>1739206.8999999997</v>
      </c>
      <c r="L21" s="23">
        <f>'[1]Ресурс 2016'!R317</f>
        <v>1837264.4</v>
      </c>
      <c r="M21" s="23">
        <f>'[1]Ресурс 2016'!S317</f>
        <v>24250.5</v>
      </c>
      <c r="N21" s="23">
        <f>'[1]Ресурс 2016'!T317</f>
        <v>764.2</v>
      </c>
      <c r="O21" s="23">
        <f>'[1]Ресурс 2016'!U317</f>
        <v>3864.1</v>
      </c>
      <c r="P21" s="23"/>
      <c r="Q21" s="23"/>
      <c r="R21" s="23"/>
      <c r="S21" s="23"/>
      <c r="T21" s="23"/>
      <c r="U21" s="23"/>
      <c r="V21" s="23"/>
      <c r="W21" s="23"/>
      <c r="X21" s="23"/>
    </row>
    <row r="22" spans="1:24" ht="29.25" customHeight="1" x14ac:dyDescent="0.2">
      <c r="A22" s="27">
        <v>11</v>
      </c>
      <c r="B22" s="28" t="s">
        <v>35</v>
      </c>
      <c r="C22" s="20">
        <v>0</v>
      </c>
      <c r="D22" s="21" t="s">
        <v>61</v>
      </c>
      <c r="E22" s="22" t="s">
        <v>62</v>
      </c>
      <c r="F22" s="22"/>
      <c r="G22" s="23"/>
      <c r="H22" s="23"/>
      <c r="I22" s="23"/>
      <c r="J22" s="23">
        <f>'[1]Ресурс 2016'!P360</f>
        <v>35174.800000000003</v>
      </c>
      <c r="K22" s="23">
        <f>'[1]Ресурс 2016'!Q360</f>
        <v>1165708.1999999997</v>
      </c>
      <c r="L22" s="23">
        <f>'[1]Ресурс 2016'!R360</f>
        <v>1082498</v>
      </c>
      <c r="M22" s="23">
        <f>'[1]Ресурс 2016'!S360</f>
        <v>80341.399999999994</v>
      </c>
      <c r="N22" s="23">
        <f>'[1]Ресурс 2016'!T360</f>
        <v>433.4</v>
      </c>
      <c r="O22" s="23">
        <f>'[1]Ресурс 2016'!U360</f>
        <v>3736.4</v>
      </c>
      <c r="P22" s="23"/>
      <c r="Q22" s="23"/>
      <c r="R22" s="23"/>
      <c r="S22" s="23"/>
      <c r="T22" s="23"/>
      <c r="U22" s="23"/>
      <c r="V22" s="23"/>
      <c r="W22" s="23"/>
      <c r="X22" s="23"/>
    </row>
    <row r="23" spans="1:24" ht="29.25" customHeight="1" x14ac:dyDescent="0.2">
      <c r="A23" s="27">
        <v>12</v>
      </c>
      <c r="B23" s="28" t="s">
        <v>35</v>
      </c>
      <c r="C23" s="20">
        <v>0</v>
      </c>
      <c r="D23" s="21" t="s">
        <v>63</v>
      </c>
      <c r="E23" s="22" t="s">
        <v>64</v>
      </c>
      <c r="F23" s="22"/>
      <c r="G23" s="23"/>
      <c r="H23" s="23"/>
      <c r="I23" s="23"/>
      <c r="J23" s="23">
        <f>'[1]Ресурс 2016'!P392</f>
        <v>14412.4</v>
      </c>
      <c r="K23" s="23">
        <f>'[1]Ресурс 2016'!Q392</f>
        <v>763018.8</v>
      </c>
      <c r="L23" s="23">
        <f>'[1]Ресурс 2016'!R392</f>
        <v>628171.9</v>
      </c>
      <c r="M23" s="23">
        <f>'[1]Ресурс 2016'!S392</f>
        <v>5678.3</v>
      </c>
      <c r="N23" s="23">
        <f>'[1]Ресурс 2016'!T392</f>
        <v>981.2</v>
      </c>
      <c r="O23" s="23">
        <f>'[1]Ресурс 2016'!U392</f>
        <v>2245.3000000000002</v>
      </c>
      <c r="P23" s="23"/>
      <c r="Q23" s="23"/>
      <c r="R23" s="23"/>
      <c r="S23" s="23"/>
      <c r="T23" s="23"/>
      <c r="U23" s="23"/>
      <c r="V23" s="23"/>
      <c r="W23" s="23"/>
      <c r="X23" s="23"/>
    </row>
    <row r="24" spans="1:24" ht="29.25" customHeight="1" x14ac:dyDescent="0.2">
      <c r="A24" s="26">
        <v>13</v>
      </c>
      <c r="B24" s="28" t="s">
        <v>35</v>
      </c>
      <c r="C24" s="20">
        <v>0</v>
      </c>
      <c r="D24" s="21" t="s">
        <v>65</v>
      </c>
      <c r="E24" s="22" t="s">
        <v>66</v>
      </c>
      <c r="F24" s="22"/>
      <c r="G24" s="23"/>
      <c r="H24" s="23"/>
      <c r="I24" s="23"/>
      <c r="J24" s="23">
        <f>'[1]Ресурс 2016'!P430</f>
        <v>23407.200000000001</v>
      </c>
      <c r="K24" s="23">
        <f>'[1]Ресурс 2016'!Q430</f>
        <v>3379717.1</v>
      </c>
      <c r="L24" s="23">
        <f>'[1]Ресурс 2016'!R430</f>
        <v>2105727.4</v>
      </c>
      <c r="M24" s="23">
        <f>'[1]Ресурс 2016'!S430</f>
        <v>29701.599999999999</v>
      </c>
      <c r="N24" s="23">
        <f>'[1]Ресурс 2016'!T430</f>
        <v>1121.5999999999999</v>
      </c>
      <c r="O24" s="23">
        <f>'[1]Ресурс 2016'!U430</f>
        <v>6612.8</v>
      </c>
      <c r="P24" s="23"/>
      <c r="Q24" s="23"/>
      <c r="R24" s="23"/>
      <c r="S24" s="23"/>
      <c r="T24" s="23"/>
      <c r="U24" s="23"/>
      <c r="V24" s="23">
        <f>'[1]Ресурс 2016'!AE430</f>
        <v>31573.200000000001</v>
      </c>
      <c r="W24" s="23"/>
      <c r="X24" s="23"/>
    </row>
    <row r="25" spans="1:24" ht="29.25" customHeight="1" x14ac:dyDescent="0.2">
      <c r="A25" s="27">
        <v>14</v>
      </c>
      <c r="B25" s="28" t="s">
        <v>35</v>
      </c>
      <c r="C25" s="20">
        <v>0</v>
      </c>
      <c r="D25" s="21" t="s">
        <v>67</v>
      </c>
      <c r="E25" s="22" t="s">
        <v>68</v>
      </c>
      <c r="F25" s="22"/>
      <c r="G25" s="23"/>
      <c r="H25" s="23"/>
      <c r="I25" s="23"/>
      <c r="J25" s="23">
        <f>'[1]Ресурс 2016'!P479</f>
        <v>29004.7</v>
      </c>
      <c r="K25" s="23">
        <f>'[1]Ресурс 2016'!Q479</f>
        <v>1378657</v>
      </c>
      <c r="L25" s="23">
        <f>'[1]Ресурс 2016'!R479</f>
        <v>554541.19999999995</v>
      </c>
      <c r="M25" s="23">
        <f>'[1]Ресурс 2016'!S479</f>
        <v>40700.400000000001</v>
      </c>
      <c r="N25" s="23">
        <f>'[1]Ресурс 2016'!T479</f>
        <v>514.6</v>
      </c>
      <c r="O25" s="23">
        <f>'[1]Ресурс 2016'!U479</f>
        <v>5355.1</v>
      </c>
      <c r="P25" s="23"/>
      <c r="Q25" s="23"/>
      <c r="R25" s="23"/>
      <c r="S25" s="23"/>
      <c r="T25" s="23"/>
      <c r="U25" s="23"/>
      <c r="V25" s="23"/>
      <c r="W25" s="23"/>
      <c r="X25" s="23"/>
    </row>
    <row r="26" spans="1:24" ht="29.25" customHeight="1" x14ac:dyDescent="0.2">
      <c r="A26" s="27">
        <v>15</v>
      </c>
      <c r="B26" s="28" t="s">
        <v>35</v>
      </c>
      <c r="C26" s="20">
        <v>0</v>
      </c>
      <c r="D26" s="21" t="s">
        <v>69</v>
      </c>
      <c r="E26" s="22" t="s">
        <v>70</v>
      </c>
      <c r="F26" s="22"/>
      <c r="G26" s="23"/>
      <c r="H26" s="23"/>
      <c r="I26" s="23"/>
      <c r="J26" s="23">
        <f>'[1]Ресурс 2016'!P509</f>
        <v>37612.6</v>
      </c>
      <c r="K26" s="23">
        <f>'[1]Ресурс 2016'!Q509</f>
        <v>2791741.6000000006</v>
      </c>
      <c r="L26" s="23">
        <f>'[1]Ресурс 2016'!R509</f>
        <v>789603.8</v>
      </c>
      <c r="M26" s="23">
        <f>'[1]Ресурс 2016'!S509</f>
        <v>82654.3</v>
      </c>
      <c r="N26" s="23">
        <f>'[1]Ресурс 2016'!T509</f>
        <v>1059.0999999999999</v>
      </c>
      <c r="O26" s="23">
        <f>'[1]Ресурс 2016'!U509</f>
        <v>8799.7000000000007</v>
      </c>
      <c r="P26" s="23"/>
      <c r="Q26" s="23"/>
      <c r="R26" s="23"/>
      <c r="S26" s="23"/>
      <c r="T26" s="23"/>
      <c r="U26" s="23"/>
      <c r="V26" s="23"/>
      <c r="W26" s="23"/>
      <c r="X26" s="23"/>
    </row>
    <row r="27" spans="1:24" ht="29.25" customHeight="1" x14ac:dyDescent="0.2">
      <c r="A27" s="27">
        <v>16</v>
      </c>
      <c r="B27" s="28" t="s">
        <v>35</v>
      </c>
      <c r="C27" s="20">
        <v>0</v>
      </c>
      <c r="D27" s="21" t="s">
        <v>71</v>
      </c>
      <c r="E27" s="22" t="s">
        <v>72</v>
      </c>
      <c r="F27" s="22"/>
      <c r="G27" s="23"/>
      <c r="H27" s="23"/>
      <c r="I27" s="23"/>
      <c r="J27" s="23">
        <f>'[1]Ресурс 2016'!P555</f>
        <v>27391.599999999999</v>
      </c>
      <c r="K27" s="23">
        <f>'[1]Ресурс 2016'!Q555</f>
        <v>1416446.7999999998</v>
      </c>
      <c r="L27" s="23">
        <f>'[1]Ресурс 2016'!R555</f>
        <v>2085442.5</v>
      </c>
      <c r="M27" s="23">
        <f>'[1]Ресурс 2016'!S555</f>
        <v>18644.5</v>
      </c>
      <c r="N27" s="23">
        <f>'[1]Ресурс 2016'!T555</f>
        <v>640.4</v>
      </c>
      <c r="O27" s="23">
        <f>'[1]Ресурс 2016'!U555</f>
        <v>5561</v>
      </c>
      <c r="P27" s="23"/>
      <c r="Q27" s="23"/>
      <c r="R27" s="23"/>
      <c r="S27" s="23"/>
      <c r="T27" s="23"/>
      <c r="U27" s="23"/>
      <c r="V27" s="23">
        <f>'[1]Ресурс 2016'!AE555</f>
        <v>20215.7</v>
      </c>
      <c r="W27" s="23"/>
      <c r="X27" s="23"/>
    </row>
    <row r="28" spans="1:24" ht="29.25" customHeight="1" x14ac:dyDescent="0.2">
      <c r="A28" s="27">
        <v>17</v>
      </c>
      <c r="B28" s="28" t="s">
        <v>35</v>
      </c>
      <c r="C28" s="20">
        <v>0</v>
      </c>
      <c r="D28" s="21" t="s">
        <v>73</v>
      </c>
      <c r="E28" s="22" t="s">
        <v>74</v>
      </c>
      <c r="F28" s="22"/>
      <c r="G28" s="23"/>
      <c r="H28" s="23"/>
      <c r="I28" s="23"/>
      <c r="J28" s="23">
        <f>'[1]Ресурс 2016'!P603</f>
        <v>16125.7</v>
      </c>
      <c r="K28" s="23">
        <f>'[1]Ресурс 2016'!Q603</f>
        <v>2101189.2000000002</v>
      </c>
      <c r="L28" s="23">
        <f>'[1]Ресурс 2016'!R603</f>
        <v>1131958</v>
      </c>
      <c r="M28" s="23">
        <f>'[1]Ресурс 2016'!S603</f>
        <v>98730.5</v>
      </c>
      <c r="N28" s="23">
        <f>'[1]Ресурс 2016'!T603</f>
        <v>513.20000000000005</v>
      </c>
      <c r="O28" s="23">
        <f>'[1]Ресурс 2016'!U603</f>
        <v>4583.3999999999996</v>
      </c>
      <c r="P28" s="23"/>
      <c r="Q28" s="23"/>
      <c r="R28" s="23"/>
      <c r="S28" s="23"/>
      <c r="T28" s="23"/>
      <c r="U28" s="23"/>
      <c r="V28" s="23">
        <f>'[1]Ресурс 2016'!AE603</f>
        <v>19998.900000000001</v>
      </c>
      <c r="W28" s="23"/>
      <c r="X28" s="23"/>
    </row>
    <row r="29" spans="1:24" ht="29.25" customHeight="1" x14ac:dyDescent="0.2">
      <c r="A29" s="27">
        <v>18</v>
      </c>
      <c r="B29" s="28" t="s">
        <v>35</v>
      </c>
      <c r="C29" s="20">
        <v>0</v>
      </c>
      <c r="D29" s="21" t="s">
        <v>75</v>
      </c>
      <c r="E29" s="22" t="s">
        <v>76</v>
      </c>
      <c r="F29" s="22"/>
      <c r="G29" s="23"/>
      <c r="H29" s="23"/>
      <c r="I29" s="23"/>
      <c r="J29" s="23">
        <f>'[1]Ресурс 2016'!P633</f>
        <v>23787.3</v>
      </c>
      <c r="K29" s="23">
        <f>'[1]Ресурс 2016'!Q633</f>
        <v>1133360.9000000001</v>
      </c>
      <c r="L29" s="23">
        <f>'[1]Ресурс 2016'!R633</f>
        <v>2450911.6</v>
      </c>
      <c r="M29" s="23">
        <f>'[1]Ресурс 2016'!S633</f>
        <v>44834.7</v>
      </c>
      <c r="N29" s="23">
        <f>'[1]Ресурс 2016'!T633</f>
        <v>496.5</v>
      </c>
      <c r="O29" s="23">
        <f>'[1]Ресурс 2016'!U633</f>
        <v>3889.9</v>
      </c>
      <c r="P29" s="23"/>
      <c r="Q29" s="23"/>
      <c r="R29" s="23"/>
      <c r="S29" s="23"/>
      <c r="T29" s="23"/>
      <c r="U29" s="23"/>
      <c r="V29" s="23"/>
      <c r="W29" s="23"/>
      <c r="X29" s="23"/>
    </row>
    <row r="30" spans="1:24" ht="29.25" customHeight="1" x14ac:dyDescent="0.2">
      <c r="A30" s="27">
        <v>19</v>
      </c>
      <c r="B30" s="28" t="s">
        <v>35</v>
      </c>
      <c r="C30" s="20">
        <v>0</v>
      </c>
      <c r="D30" s="21" t="s">
        <v>77</v>
      </c>
      <c r="E30" s="22" t="s">
        <v>78</v>
      </c>
      <c r="F30" s="22"/>
      <c r="G30" s="23"/>
      <c r="H30" s="23"/>
      <c r="I30" s="23"/>
      <c r="J30" s="23">
        <f>'[1]Ресурс 2016'!P664</f>
        <v>15645.6</v>
      </c>
      <c r="K30" s="23">
        <f>'[1]Ресурс 2016'!Q664</f>
        <v>1466509.1</v>
      </c>
      <c r="L30" s="23">
        <f>'[1]Ресурс 2016'!R664</f>
        <v>1711457</v>
      </c>
      <c r="M30" s="23">
        <f>'[1]Ресурс 2016'!S664</f>
        <v>19479.7</v>
      </c>
      <c r="N30" s="23">
        <f>'[1]Ресурс 2016'!T664</f>
        <v>472.9</v>
      </c>
      <c r="O30" s="23">
        <f>'[1]Ресурс 2016'!U664</f>
        <v>3372.4</v>
      </c>
      <c r="P30" s="23"/>
      <c r="Q30" s="23"/>
      <c r="R30" s="23"/>
      <c r="S30" s="23"/>
      <c r="T30" s="23"/>
      <c r="U30" s="23"/>
      <c r="V30" s="23"/>
      <c r="W30" s="23"/>
      <c r="X30" s="23"/>
    </row>
    <row r="31" spans="1:24" ht="29.25" customHeight="1" x14ac:dyDescent="0.2">
      <c r="A31" s="27">
        <v>20</v>
      </c>
      <c r="B31" s="28" t="s">
        <v>35</v>
      </c>
      <c r="C31" s="20">
        <v>0</v>
      </c>
      <c r="D31" s="21" t="s">
        <v>79</v>
      </c>
      <c r="E31" s="22" t="s">
        <v>80</v>
      </c>
      <c r="F31" s="22"/>
      <c r="G31" s="23"/>
      <c r="H31" s="23"/>
      <c r="I31" s="23"/>
      <c r="J31" s="23">
        <f>'[1]Ресурс 2016'!P716</f>
        <v>61032.7</v>
      </c>
      <c r="K31" s="23">
        <f>'[1]Ресурс 2016'!Q716</f>
        <v>2321936.6</v>
      </c>
      <c r="L31" s="23">
        <f>'[1]Ресурс 2016'!R716</f>
        <v>2659172</v>
      </c>
      <c r="M31" s="23">
        <f>'[1]Ресурс 2016'!S716</f>
        <v>27597.9</v>
      </c>
      <c r="N31" s="23">
        <f>'[1]Ресурс 2016'!T716</f>
        <v>1207.0999999999999</v>
      </c>
      <c r="O31" s="23">
        <f>'[1]Ресурс 2016'!U716</f>
        <v>12855.1</v>
      </c>
      <c r="P31" s="23"/>
      <c r="Q31" s="23"/>
      <c r="R31" s="23"/>
      <c r="S31" s="23"/>
      <c r="T31" s="23"/>
      <c r="U31" s="23"/>
      <c r="V31" s="23"/>
      <c r="W31" s="23"/>
      <c r="X31" s="23"/>
    </row>
    <row r="32" spans="1:24" ht="29.25" customHeight="1" x14ac:dyDescent="0.2">
      <c r="A32" s="27">
        <v>21</v>
      </c>
      <c r="B32" s="28" t="s">
        <v>35</v>
      </c>
      <c r="C32" s="20">
        <v>0</v>
      </c>
      <c r="D32" s="21" t="s">
        <v>81</v>
      </c>
      <c r="E32" s="22" t="s">
        <v>82</v>
      </c>
      <c r="F32" s="22"/>
      <c r="G32" s="23"/>
      <c r="H32" s="23"/>
      <c r="I32" s="23"/>
      <c r="J32" s="23">
        <f>'[1]Ресурс 2016'!P754</f>
        <v>30194.1</v>
      </c>
      <c r="K32" s="23">
        <f>'[1]Ресурс 2016'!Q754</f>
        <v>1261417.5</v>
      </c>
      <c r="L32" s="23">
        <f>'[1]Ресурс 2016'!R754</f>
        <v>545642.69999999995</v>
      </c>
      <c r="M32" s="23">
        <f>'[1]Ресурс 2016'!S754</f>
        <v>57446.6</v>
      </c>
      <c r="N32" s="23">
        <f>'[1]Ресурс 2016'!T754</f>
        <v>471.9</v>
      </c>
      <c r="O32" s="23">
        <f>'[1]Ресурс 2016'!U754</f>
        <v>3295.3</v>
      </c>
      <c r="P32" s="23"/>
      <c r="Q32" s="23"/>
      <c r="R32" s="23"/>
      <c r="S32" s="23"/>
      <c r="T32" s="23"/>
      <c r="U32" s="23"/>
      <c r="V32" s="23"/>
      <c r="W32" s="23"/>
      <c r="X32" s="23"/>
    </row>
    <row r="33" spans="1:24" ht="29.25" customHeight="1" x14ac:dyDescent="0.2">
      <c r="A33" s="27">
        <v>22</v>
      </c>
      <c r="B33" s="28" t="s">
        <v>35</v>
      </c>
      <c r="C33" s="20">
        <v>0</v>
      </c>
      <c r="D33" s="21" t="s">
        <v>83</v>
      </c>
      <c r="E33" s="22" t="s">
        <v>84</v>
      </c>
      <c r="F33" s="22"/>
      <c r="G33" s="23"/>
      <c r="H33" s="23"/>
      <c r="I33" s="23"/>
      <c r="J33" s="23">
        <f>'[1]Ресурс 2016'!P782</f>
        <v>18590.7</v>
      </c>
      <c r="K33" s="23">
        <f>'[1]Ресурс 2016'!Q782</f>
        <v>1598825.3</v>
      </c>
      <c r="L33" s="23">
        <f>'[1]Ресурс 2016'!R782</f>
        <v>1574353.4</v>
      </c>
      <c r="M33" s="23">
        <f>'[1]Ресурс 2016'!S782</f>
        <v>45897.5</v>
      </c>
      <c r="N33" s="23">
        <f>'[1]Ресурс 2016'!T782</f>
        <v>575.1</v>
      </c>
      <c r="O33" s="23">
        <f>'[1]Ресурс 2016'!U782</f>
        <v>4572.3999999999996</v>
      </c>
      <c r="P33" s="23"/>
      <c r="Q33" s="23"/>
      <c r="R33" s="23"/>
      <c r="S33" s="23"/>
      <c r="T33" s="23"/>
      <c r="U33" s="23"/>
      <c r="V33" s="23"/>
      <c r="W33" s="23"/>
      <c r="X33" s="23"/>
    </row>
    <row r="34" spans="1:24" ht="29.25" customHeight="1" x14ac:dyDescent="0.2">
      <c r="A34" s="27">
        <v>23</v>
      </c>
      <c r="B34" s="28" t="s">
        <v>35</v>
      </c>
      <c r="C34" s="20">
        <v>0</v>
      </c>
      <c r="D34" s="21" t="s">
        <v>85</v>
      </c>
      <c r="E34" s="22" t="s">
        <v>86</v>
      </c>
      <c r="F34" s="22"/>
      <c r="G34" s="23"/>
      <c r="H34" s="23"/>
      <c r="I34" s="23"/>
      <c r="J34" s="23">
        <f>'[1]Ресурс 2016'!P835</f>
        <v>24712.6</v>
      </c>
      <c r="K34" s="23">
        <f>'[1]Ресурс 2016'!Q835</f>
        <v>1357962.8</v>
      </c>
      <c r="L34" s="23">
        <f>'[1]Ресурс 2016'!R835</f>
        <v>1905534.9</v>
      </c>
      <c r="M34" s="23">
        <f>'[1]Ресурс 2016'!S835</f>
        <v>52932.6</v>
      </c>
      <c r="N34" s="23">
        <f>'[1]Ресурс 2016'!T835</f>
        <v>553.20000000000005</v>
      </c>
      <c r="O34" s="23">
        <f>'[1]Ресурс 2016'!U835</f>
        <v>5047.1000000000004</v>
      </c>
      <c r="P34" s="23"/>
      <c r="Q34" s="23"/>
      <c r="R34" s="23"/>
      <c r="S34" s="23"/>
      <c r="T34" s="23"/>
      <c r="U34" s="23"/>
      <c r="V34" s="23"/>
      <c r="W34" s="23"/>
      <c r="X34" s="23"/>
    </row>
    <row r="35" spans="1:24" ht="29.25" customHeight="1" x14ac:dyDescent="0.2">
      <c r="A35" s="27">
        <v>24</v>
      </c>
      <c r="B35" s="28" t="s">
        <v>35</v>
      </c>
      <c r="C35" s="20">
        <v>0</v>
      </c>
      <c r="D35" s="21" t="s">
        <v>87</v>
      </c>
      <c r="E35" s="22" t="s">
        <v>88</v>
      </c>
      <c r="F35" s="22"/>
      <c r="G35" s="23"/>
      <c r="H35" s="23"/>
      <c r="I35" s="23"/>
      <c r="J35" s="23">
        <f>'[1]Ресурс 2016'!P869</f>
        <v>13458.3</v>
      </c>
      <c r="K35" s="23">
        <f>'[1]Ресурс 2016'!Q869</f>
        <v>1378438.8</v>
      </c>
      <c r="L35" s="23">
        <f>'[1]Ресурс 2016'!R869</f>
        <v>590606.6</v>
      </c>
      <c r="M35" s="23">
        <f>'[1]Ресурс 2016'!S869</f>
        <v>37231</v>
      </c>
      <c r="N35" s="23">
        <f>'[1]Ресурс 2016'!T869</f>
        <v>402.2</v>
      </c>
      <c r="O35" s="23">
        <f>'[1]Ресурс 2016'!U869</f>
        <v>2823.3</v>
      </c>
      <c r="P35" s="23"/>
      <c r="Q35" s="23"/>
      <c r="R35" s="23"/>
      <c r="S35" s="23"/>
      <c r="T35" s="23"/>
      <c r="U35" s="23"/>
      <c r="V35" s="23"/>
      <c r="W35" s="23"/>
      <c r="X35" s="23"/>
    </row>
    <row r="36" spans="1:24" ht="29.25" customHeight="1" x14ac:dyDescent="0.2">
      <c r="A36" s="27">
        <v>25</v>
      </c>
      <c r="B36" s="28" t="s">
        <v>35</v>
      </c>
      <c r="C36" s="20">
        <v>0</v>
      </c>
      <c r="D36" s="21" t="s">
        <v>89</v>
      </c>
      <c r="E36" s="22" t="s">
        <v>90</v>
      </c>
      <c r="F36" s="22"/>
      <c r="G36" s="23"/>
      <c r="H36" s="23"/>
      <c r="I36" s="23"/>
      <c r="J36" s="23">
        <f>'[1]Ресурс 2016'!P897</f>
        <v>24515.5</v>
      </c>
      <c r="K36" s="23">
        <f>'[1]Ресурс 2016'!Q897</f>
        <v>1072853.3999999999</v>
      </c>
      <c r="L36" s="23">
        <f>'[1]Ресурс 2016'!R897</f>
        <v>1212887.7</v>
      </c>
      <c r="M36" s="23">
        <f>'[1]Ресурс 2016'!S897</f>
        <v>71162.3</v>
      </c>
      <c r="N36" s="23">
        <f>'[1]Ресурс 2016'!T897</f>
        <v>466.6</v>
      </c>
      <c r="O36" s="23">
        <f>'[1]Ресурс 2016'!U897</f>
        <v>4651.1000000000004</v>
      </c>
      <c r="P36" s="23"/>
      <c r="Q36" s="23"/>
      <c r="R36" s="23"/>
      <c r="S36" s="23"/>
      <c r="T36" s="23"/>
      <c r="U36" s="23"/>
      <c r="V36" s="23"/>
      <c r="W36" s="23"/>
      <c r="X36" s="23"/>
    </row>
    <row r="37" spans="1:24" s="35" customFormat="1" ht="29.25" customHeight="1" x14ac:dyDescent="0.25">
      <c r="A37" s="29">
        <v>26</v>
      </c>
      <c r="B37" s="30" t="s">
        <v>35</v>
      </c>
      <c r="C37" s="31">
        <v>0</v>
      </c>
      <c r="D37" s="32" t="s">
        <v>91</v>
      </c>
      <c r="E37" s="33" t="s">
        <v>92</v>
      </c>
      <c r="F37" s="33"/>
      <c r="G37" s="34"/>
      <c r="H37" s="34">
        <f>'[1]Ресурс 2016'!N932</f>
        <v>2813.4</v>
      </c>
      <c r="I37" s="34"/>
      <c r="J37" s="34">
        <f>'[1]Ресурс 2016'!P932</f>
        <v>9597.7000000000007</v>
      </c>
      <c r="K37" s="34">
        <f>'[1]Ресурс 2016'!Q932</f>
        <v>2239772.4000000004</v>
      </c>
      <c r="L37" s="34">
        <f>'[1]Ресурс 2016'!R932</f>
        <v>1248055.8999999999</v>
      </c>
      <c r="M37" s="34">
        <f>'[1]Ресурс 2016'!S932</f>
        <v>537.5</v>
      </c>
      <c r="N37" s="34">
        <f>'[1]Ресурс 2016'!T932</f>
        <v>1276.3</v>
      </c>
      <c r="O37" s="34">
        <f>'[1]Ресурс 2016'!U932</f>
        <v>8362.9</v>
      </c>
      <c r="P37" s="34"/>
      <c r="Q37" s="34"/>
      <c r="R37" s="34"/>
      <c r="S37" s="34">
        <f>'[1]Ресурс 2016'!Z932</f>
        <v>300000</v>
      </c>
      <c r="T37" s="34"/>
      <c r="U37" s="34"/>
      <c r="V37" s="34"/>
      <c r="W37" s="34"/>
      <c r="X37" s="34"/>
    </row>
    <row r="38" spans="1:24" s="35" customFormat="1" ht="29.25" customHeight="1" x14ac:dyDescent="0.25">
      <c r="A38" s="29"/>
      <c r="B38" s="30"/>
      <c r="C38" s="31"/>
      <c r="D38" s="32" t="s">
        <v>93</v>
      </c>
      <c r="E38" s="33" t="s">
        <v>94</v>
      </c>
      <c r="F38" s="33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>
        <f>'[1]Ресурс 2016'!AE10</f>
        <v>3000</v>
      </c>
      <c r="W38" s="34"/>
      <c r="X38" s="34"/>
    </row>
    <row r="39" spans="1:24" ht="29.25" customHeight="1" x14ac:dyDescent="0.25">
      <c r="A39" s="27"/>
      <c r="B39" s="36"/>
      <c r="C39" s="20"/>
      <c r="D39" s="21" t="s">
        <v>95</v>
      </c>
      <c r="E39" s="22" t="s">
        <v>96</v>
      </c>
      <c r="F39" s="22"/>
      <c r="G39" s="23"/>
      <c r="H39" s="23">
        <f>'[1]Ресурс 2016'!N80</f>
        <v>65296.9</v>
      </c>
      <c r="I39" s="23"/>
      <c r="J39" s="23"/>
      <c r="K39" s="23"/>
      <c r="L39" s="23"/>
      <c r="M39" s="23"/>
      <c r="N39" s="37"/>
      <c r="O39" s="37"/>
      <c r="P39" s="23"/>
      <c r="Q39" s="23"/>
      <c r="R39" s="23"/>
      <c r="S39" s="23"/>
      <c r="T39" s="23"/>
      <c r="U39" s="23"/>
      <c r="V39" s="23"/>
      <c r="W39" s="23"/>
      <c r="X39" s="23">
        <f>'[1]Ресурс 2016'!AG80</f>
        <v>546400</v>
      </c>
    </row>
    <row r="40" spans="1:24" ht="29.25" customHeight="1" x14ac:dyDescent="0.25">
      <c r="A40" s="27"/>
      <c r="B40" s="36"/>
      <c r="C40" s="20"/>
      <c r="D40" s="21" t="s">
        <v>97</v>
      </c>
      <c r="E40" s="22" t="s">
        <v>98</v>
      </c>
      <c r="F40" s="22"/>
      <c r="G40" s="23"/>
      <c r="H40" s="23"/>
      <c r="I40" s="23">
        <f>'[1]Ресурс 2016'!O83</f>
        <v>8480.1</v>
      </c>
      <c r="J40" s="23"/>
      <c r="K40" s="23"/>
      <c r="L40" s="23"/>
      <c r="M40" s="23"/>
      <c r="N40" s="37"/>
      <c r="O40" s="37"/>
      <c r="P40" s="23"/>
      <c r="Q40" s="23"/>
      <c r="R40" s="23"/>
      <c r="S40" s="23"/>
      <c r="T40" s="23"/>
      <c r="U40" s="23"/>
      <c r="V40" s="23"/>
      <c r="W40" s="23"/>
      <c r="X40" s="23"/>
    </row>
    <row r="41" spans="1:24" ht="29.25" customHeight="1" x14ac:dyDescent="0.25">
      <c r="A41" s="27"/>
      <c r="B41" s="36"/>
      <c r="C41" s="20"/>
      <c r="D41" s="21" t="s">
        <v>99</v>
      </c>
      <c r="E41" s="22" t="s">
        <v>100</v>
      </c>
      <c r="F41" s="22"/>
      <c r="G41" s="23"/>
      <c r="H41" s="23">
        <f>'[1]Ресурс 2016'!N432</f>
        <v>531.5</v>
      </c>
      <c r="I41" s="23"/>
      <c r="J41" s="23"/>
      <c r="K41" s="23"/>
      <c r="L41" s="23"/>
      <c r="M41" s="23"/>
      <c r="N41" s="37"/>
      <c r="O41" s="37"/>
      <c r="P41" s="23"/>
      <c r="Q41" s="23"/>
      <c r="R41" s="23"/>
      <c r="S41" s="23"/>
      <c r="T41" s="23"/>
      <c r="U41" s="23"/>
      <c r="V41" s="23"/>
      <c r="W41" s="23"/>
      <c r="X41" s="23"/>
    </row>
    <row r="42" spans="1:24" ht="29.25" customHeight="1" x14ac:dyDescent="0.25">
      <c r="A42" s="27"/>
      <c r="B42" s="36"/>
      <c r="C42" s="20"/>
      <c r="D42" s="21" t="s">
        <v>101</v>
      </c>
      <c r="E42" s="22" t="s">
        <v>102</v>
      </c>
      <c r="F42" s="22"/>
      <c r="G42" s="23"/>
      <c r="H42" s="23">
        <f>'[1]Ресурс 2016'!N89</f>
        <v>9379.2000000000007</v>
      </c>
      <c r="I42" s="23"/>
      <c r="J42" s="23"/>
      <c r="K42" s="23"/>
      <c r="L42" s="23"/>
      <c r="M42" s="23"/>
      <c r="N42" s="37"/>
      <c r="O42" s="37"/>
      <c r="P42" s="23"/>
      <c r="Q42" s="23"/>
      <c r="R42" s="23"/>
      <c r="S42" s="23"/>
      <c r="T42" s="23"/>
      <c r="U42" s="23"/>
      <c r="V42" s="23"/>
      <c r="W42" s="23"/>
      <c r="X42" s="23"/>
    </row>
    <row r="43" spans="1:24" ht="29.25" customHeight="1" x14ac:dyDescent="0.25">
      <c r="A43" s="27"/>
      <c r="B43" s="36"/>
      <c r="C43" s="20"/>
      <c r="D43" s="21" t="s">
        <v>103</v>
      </c>
      <c r="E43" s="22" t="s">
        <v>104</v>
      </c>
      <c r="F43" s="22"/>
      <c r="G43" s="23">
        <f>'[1]Ресурс 2016'!M327</f>
        <v>10000</v>
      </c>
      <c r="H43" s="23"/>
      <c r="I43" s="23"/>
      <c r="J43" s="23"/>
      <c r="K43" s="23"/>
      <c r="L43" s="23"/>
      <c r="M43" s="23"/>
      <c r="N43" s="37"/>
      <c r="O43" s="37"/>
      <c r="P43" s="23"/>
      <c r="Q43" s="23"/>
      <c r="R43" s="23"/>
      <c r="S43" s="23"/>
      <c r="T43" s="23"/>
      <c r="U43" s="23"/>
      <c r="V43" s="23"/>
      <c r="W43" s="23"/>
      <c r="X43" s="23"/>
    </row>
    <row r="44" spans="1:24" ht="29.25" customHeight="1" x14ac:dyDescent="0.25">
      <c r="A44" s="27"/>
      <c r="B44" s="36"/>
      <c r="C44" s="20"/>
      <c r="D44" s="21" t="s">
        <v>105</v>
      </c>
      <c r="E44" s="22" t="s">
        <v>106</v>
      </c>
      <c r="F44" s="22"/>
      <c r="G44" s="23"/>
      <c r="H44" s="23">
        <f>'[1]Ресурс 2016'!N718</f>
        <v>2793</v>
      </c>
      <c r="I44" s="23"/>
      <c r="J44" s="23"/>
      <c r="K44" s="23"/>
      <c r="L44" s="23"/>
      <c r="M44" s="23"/>
      <c r="N44" s="37"/>
      <c r="O44" s="37"/>
      <c r="P44" s="23"/>
      <c r="Q44" s="23"/>
      <c r="R44" s="23"/>
      <c r="S44" s="23"/>
      <c r="T44" s="23"/>
      <c r="U44" s="23"/>
      <c r="V44" s="23"/>
      <c r="W44" s="23"/>
      <c r="X44" s="23"/>
    </row>
    <row r="45" spans="1:24" ht="29.25" customHeight="1" x14ac:dyDescent="0.25">
      <c r="A45" s="27"/>
      <c r="B45" s="36"/>
      <c r="C45" s="20"/>
      <c r="D45" s="21" t="s">
        <v>107</v>
      </c>
      <c r="E45" s="22" t="s">
        <v>108</v>
      </c>
      <c r="F45" s="22"/>
      <c r="G45" s="23"/>
      <c r="H45" s="23">
        <f>'[1]Ресурс 2016'!N899</f>
        <v>208.5</v>
      </c>
      <c r="I45" s="23"/>
      <c r="J45" s="23"/>
      <c r="K45" s="23"/>
      <c r="L45" s="23"/>
      <c r="M45" s="23"/>
      <c r="N45" s="37"/>
      <c r="O45" s="37"/>
      <c r="P45" s="23"/>
      <c r="Q45" s="23"/>
      <c r="R45" s="23"/>
      <c r="S45" s="23"/>
      <c r="T45" s="23"/>
      <c r="U45" s="23"/>
      <c r="V45" s="23"/>
      <c r="W45" s="23"/>
      <c r="X45" s="23"/>
    </row>
    <row r="46" spans="1:24" ht="29.25" customHeight="1" x14ac:dyDescent="0.25">
      <c r="A46" s="27"/>
      <c r="B46" s="36"/>
      <c r="C46" s="20"/>
      <c r="D46" s="21" t="s">
        <v>109</v>
      </c>
      <c r="E46" s="22" t="s">
        <v>110</v>
      </c>
      <c r="F46" s="22"/>
      <c r="G46" s="23"/>
      <c r="H46" s="23">
        <f>'[1]Ресурс 2016'!N104</f>
        <v>1398.2</v>
      </c>
      <c r="I46" s="23"/>
      <c r="J46" s="23"/>
      <c r="K46" s="23"/>
      <c r="L46" s="23"/>
      <c r="M46" s="23"/>
      <c r="N46" s="37"/>
      <c r="O46" s="37"/>
      <c r="P46" s="23"/>
      <c r="Q46" s="23"/>
      <c r="R46" s="23"/>
      <c r="S46" s="23"/>
      <c r="T46" s="23"/>
      <c r="U46" s="23"/>
      <c r="V46" s="23"/>
      <c r="W46" s="23"/>
      <c r="X46" s="23"/>
    </row>
    <row r="47" spans="1:24" s="42" customFormat="1" ht="30" customHeight="1" x14ac:dyDescent="0.2">
      <c r="A47" s="38"/>
      <c r="B47" s="39"/>
      <c r="C47" s="39"/>
      <c r="D47" s="39"/>
      <c r="E47" s="40" t="s">
        <v>111</v>
      </c>
      <c r="F47" s="41">
        <f>SUM(F13:F46)+2000000</f>
        <v>2000000</v>
      </c>
      <c r="G47" s="41">
        <f>SUM(G13:G46)</f>
        <v>10000</v>
      </c>
      <c r="H47" s="41">
        <f>SUM(H13:H46)</f>
        <v>82420.7</v>
      </c>
      <c r="I47" s="41">
        <f>SUM(I13:I46)</f>
        <v>8480.1</v>
      </c>
      <c r="J47" s="41">
        <f>SUM(J13:J46)+63376.8</f>
        <v>769358.09999999986</v>
      </c>
      <c r="K47" s="41">
        <f>SUM(K13:K46)</f>
        <v>45343615.099999987</v>
      </c>
      <c r="L47" s="41">
        <f>SUM(L13:L46)</f>
        <v>35000000</v>
      </c>
      <c r="M47" s="41">
        <f>SUM(M13:M46)</f>
        <v>1205172.8</v>
      </c>
      <c r="N47" s="41">
        <f>SUM(N13:N46)</f>
        <v>18972.599999999999</v>
      </c>
      <c r="O47" s="41">
        <f>SUM(O13:O46)</f>
        <v>137992.29999999999</v>
      </c>
      <c r="P47" s="41">
        <f>SUM(P13:P44)+20000</f>
        <v>20000</v>
      </c>
      <c r="Q47" s="41">
        <f>SUM(Q13:Q46)+300000-30</f>
        <v>299970</v>
      </c>
      <c r="R47" s="41">
        <f>SUM(R13:R44)+115893.5</f>
        <v>115893.5</v>
      </c>
      <c r="S47" s="41">
        <f>SUM(S13:S44)</f>
        <v>300000</v>
      </c>
      <c r="T47" s="41">
        <f>SUM(T13:T44)+1000000</f>
        <v>1000000</v>
      </c>
      <c r="U47" s="41">
        <f>SUM(U13:U44)+1940000</f>
        <v>1940000</v>
      </c>
      <c r="V47" s="41">
        <f>SUM(V13:V46)</f>
        <v>179715.40000000002</v>
      </c>
      <c r="W47" s="41">
        <f>SUM(W13:W46)+350000</f>
        <v>350000</v>
      </c>
      <c r="X47" s="41">
        <f>SUM(X13:X44)</f>
        <v>546400</v>
      </c>
    </row>
    <row r="48" spans="1:24" ht="15.75" x14ac:dyDescent="0.25">
      <c r="A48" s="43"/>
      <c r="B48" s="44"/>
      <c r="C48" s="44"/>
      <c r="D48" s="44"/>
      <c r="E48" s="45"/>
      <c r="F48" s="45"/>
      <c r="G48" s="45"/>
      <c r="H48" s="45"/>
    </row>
    <row r="49" spans="1:17" ht="16.5" x14ac:dyDescent="0.25">
      <c r="A49" s="43"/>
      <c r="B49" s="44"/>
      <c r="C49" s="44"/>
      <c r="D49" s="44"/>
      <c r="E49" s="46"/>
      <c r="F49" s="46"/>
      <c r="G49" s="46"/>
      <c r="H49" s="46"/>
      <c r="I49" s="47"/>
      <c r="J49" s="44"/>
      <c r="K49" s="44"/>
      <c r="L49" s="44"/>
      <c r="M49" s="44"/>
      <c r="Q49" s="48"/>
    </row>
    <row r="50" spans="1:17" ht="15.75" x14ac:dyDescent="0.25">
      <c r="A50" s="43"/>
      <c r="B50" s="44"/>
      <c r="C50" s="44"/>
      <c r="D50" s="44"/>
      <c r="E50" s="45"/>
      <c r="F50" s="45"/>
      <c r="G50" s="45"/>
      <c r="H50" s="45"/>
      <c r="I50" s="49"/>
    </row>
    <row r="51" spans="1:17" ht="15.75" x14ac:dyDescent="0.25">
      <c r="A51" s="43"/>
      <c r="B51" s="44"/>
      <c r="C51" s="44"/>
      <c r="D51" s="44"/>
      <c r="E51" s="45"/>
      <c r="F51" s="45"/>
      <c r="G51" s="45"/>
      <c r="H51" s="45"/>
      <c r="I51" s="49"/>
    </row>
    <row r="52" spans="1:17" ht="15.75" x14ac:dyDescent="0.25">
      <c r="A52" s="43"/>
      <c r="B52" s="44"/>
      <c r="C52" s="44"/>
      <c r="D52" s="44"/>
      <c r="E52" s="45"/>
      <c r="F52" s="45"/>
      <c r="G52" s="45"/>
      <c r="H52" s="45"/>
    </row>
    <row r="53" spans="1:17" ht="15.75" x14ac:dyDescent="0.25">
      <c r="A53" s="43"/>
      <c r="B53" s="44"/>
      <c r="C53" s="44"/>
      <c r="D53" s="44"/>
      <c r="E53" s="45"/>
      <c r="F53" s="45"/>
      <c r="G53" s="45"/>
      <c r="H53" s="45"/>
    </row>
    <row r="54" spans="1:17" ht="15.75" x14ac:dyDescent="0.25">
      <c r="A54" s="43"/>
      <c r="B54" s="44"/>
      <c r="C54" s="44"/>
      <c r="D54" s="44"/>
      <c r="E54" s="45"/>
      <c r="F54" s="45"/>
      <c r="G54" s="45"/>
      <c r="H54" s="45"/>
    </row>
    <row r="55" spans="1:17" ht="15.75" x14ac:dyDescent="0.25">
      <c r="A55" s="43"/>
      <c r="B55" s="44"/>
      <c r="C55" s="44"/>
      <c r="D55" s="44"/>
      <c r="E55" s="45"/>
      <c r="F55" s="45"/>
      <c r="G55" s="45"/>
      <c r="H55" s="45"/>
    </row>
    <row r="56" spans="1:17" ht="15.75" x14ac:dyDescent="0.25">
      <c r="A56" s="43"/>
      <c r="B56" s="44"/>
      <c r="C56" s="44"/>
      <c r="D56" s="44"/>
      <c r="E56" s="45"/>
      <c r="F56" s="45"/>
      <c r="G56" s="45"/>
      <c r="H56" s="45"/>
      <c r="I56" s="49"/>
    </row>
    <row r="57" spans="1:17" ht="15.75" x14ac:dyDescent="0.25">
      <c r="A57" s="43"/>
      <c r="B57" s="44"/>
      <c r="C57" s="44"/>
      <c r="D57" s="44"/>
      <c r="E57" s="45"/>
      <c r="F57" s="45"/>
      <c r="G57" s="45"/>
      <c r="H57" s="45"/>
    </row>
    <row r="58" spans="1:17" ht="15.75" x14ac:dyDescent="0.25">
      <c r="A58" s="43"/>
      <c r="B58" s="44"/>
      <c r="C58" s="44"/>
      <c r="D58" s="44"/>
      <c r="E58" s="45"/>
      <c r="F58" s="45"/>
      <c r="G58" s="45"/>
      <c r="H58" s="45"/>
    </row>
    <row r="59" spans="1:17" ht="15.75" x14ac:dyDescent="0.25">
      <c r="A59" s="43"/>
      <c r="B59" s="44"/>
      <c r="C59" s="44"/>
      <c r="D59" s="44"/>
      <c r="E59" s="45"/>
      <c r="F59" s="45"/>
      <c r="G59" s="45"/>
      <c r="H59" s="45"/>
      <c r="I59" s="49"/>
    </row>
    <row r="60" spans="1:17" ht="15.75" x14ac:dyDescent="0.25">
      <c r="A60" s="43"/>
      <c r="B60" s="44"/>
      <c r="C60" s="44"/>
      <c r="D60" s="44"/>
      <c r="E60" s="45"/>
      <c r="F60" s="45"/>
      <c r="G60" s="45"/>
      <c r="H60" s="45"/>
      <c r="I60" s="49"/>
    </row>
    <row r="61" spans="1:17" ht="15.75" x14ac:dyDescent="0.25">
      <c r="A61" s="43"/>
      <c r="B61" s="44"/>
      <c r="C61" s="44"/>
      <c r="D61" s="44"/>
      <c r="E61" s="45"/>
      <c r="F61" s="45"/>
      <c r="G61" s="45"/>
      <c r="H61" s="45"/>
    </row>
    <row r="62" spans="1:17" ht="15.75" x14ac:dyDescent="0.25">
      <c r="A62" s="43"/>
      <c r="B62" s="44"/>
      <c r="C62" s="44"/>
      <c r="D62" s="44"/>
      <c r="E62" s="45"/>
      <c r="F62" s="45"/>
      <c r="G62" s="45"/>
      <c r="H62" s="45"/>
    </row>
    <row r="63" spans="1:17" ht="15.75" x14ac:dyDescent="0.25">
      <c r="A63" s="43"/>
      <c r="B63" s="44"/>
      <c r="C63" s="44"/>
      <c r="D63" s="44"/>
      <c r="E63" s="45"/>
      <c r="F63" s="45"/>
      <c r="G63" s="45"/>
      <c r="H63" s="45"/>
    </row>
    <row r="64" spans="1:17" ht="15.75" x14ac:dyDescent="0.25">
      <c r="A64" s="43"/>
      <c r="B64" s="44"/>
      <c r="C64" s="44"/>
      <c r="D64" s="44"/>
      <c r="E64" s="45"/>
      <c r="F64" s="45"/>
      <c r="G64" s="45"/>
      <c r="H64" s="45"/>
    </row>
    <row r="65" spans="1:8" ht="15.75" x14ac:dyDescent="0.25">
      <c r="A65" s="43"/>
      <c r="B65" s="44"/>
      <c r="C65" s="44"/>
      <c r="D65" s="44"/>
      <c r="E65" s="45"/>
      <c r="F65" s="45"/>
      <c r="G65" s="45"/>
      <c r="H65" s="45"/>
    </row>
    <row r="66" spans="1:8" ht="15.75" x14ac:dyDescent="0.25">
      <c r="A66" s="43"/>
      <c r="B66" s="44"/>
      <c r="C66" s="44"/>
      <c r="D66" s="44"/>
      <c r="E66" s="45"/>
      <c r="F66" s="45"/>
      <c r="G66" s="45"/>
      <c r="H66" s="45"/>
    </row>
    <row r="67" spans="1:8" ht="15.75" x14ac:dyDescent="0.25">
      <c r="A67" s="43"/>
      <c r="B67" s="44"/>
      <c r="C67" s="44"/>
      <c r="D67" s="44"/>
      <c r="E67" s="45"/>
      <c r="F67" s="45"/>
      <c r="G67" s="45"/>
      <c r="H67" s="45"/>
    </row>
    <row r="68" spans="1:8" ht="15.75" x14ac:dyDescent="0.25">
      <c r="A68" s="43"/>
      <c r="B68" s="44"/>
      <c r="C68" s="44"/>
      <c r="D68" s="44"/>
      <c r="E68" s="45"/>
      <c r="F68" s="45"/>
      <c r="G68" s="45"/>
      <c r="H68" s="45"/>
    </row>
    <row r="69" spans="1:8" ht="15.75" x14ac:dyDescent="0.25">
      <c r="A69" s="43"/>
      <c r="B69" s="44"/>
      <c r="C69" s="44"/>
      <c r="D69" s="44"/>
      <c r="E69" s="45"/>
      <c r="F69" s="45"/>
      <c r="G69" s="45"/>
      <c r="H69" s="45"/>
    </row>
    <row r="70" spans="1:8" ht="15.75" x14ac:dyDescent="0.25">
      <c r="A70" s="43"/>
      <c r="B70" s="44"/>
      <c r="C70" s="44"/>
      <c r="D70" s="44"/>
      <c r="E70" s="45"/>
      <c r="F70" s="45"/>
      <c r="G70" s="45"/>
      <c r="H70" s="45"/>
    </row>
    <row r="71" spans="1:8" ht="15.75" x14ac:dyDescent="0.25">
      <c r="A71" s="43"/>
      <c r="B71" s="44"/>
      <c r="C71" s="44"/>
      <c r="D71" s="44"/>
      <c r="E71" s="46"/>
      <c r="F71" s="46"/>
      <c r="G71" s="46"/>
      <c r="H71" s="46"/>
    </row>
    <row r="72" spans="1:8" ht="15.75" x14ac:dyDescent="0.25">
      <c r="A72" s="43"/>
      <c r="B72" s="44"/>
      <c r="C72" s="44"/>
      <c r="D72" s="44"/>
      <c r="E72" s="45"/>
      <c r="F72" s="45"/>
      <c r="G72" s="45"/>
      <c r="H72" s="45"/>
    </row>
    <row r="73" spans="1:8" ht="15.75" x14ac:dyDescent="0.25">
      <c r="A73" s="43"/>
      <c r="B73" s="44"/>
      <c r="C73" s="44"/>
      <c r="D73" s="44"/>
      <c r="E73" s="45"/>
      <c r="F73" s="45"/>
      <c r="G73" s="45"/>
      <c r="H73" s="45"/>
    </row>
    <row r="74" spans="1:8" ht="15.75" x14ac:dyDescent="0.25">
      <c r="A74" s="43"/>
      <c r="B74" s="44"/>
      <c r="C74" s="44"/>
      <c r="D74" s="44"/>
      <c r="E74" s="50"/>
      <c r="F74" s="50"/>
      <c r="G74" s="50"/>
      <c r="H74" s="50"/>
    </row>
    <row r="75" spans="1:8" ht="15.75" x14ac:dyDescent="0.25">
      <c r="A75" s="43"/>
      <c r="B75" s="44"/>
      <c r="C75" s="44"/>
      <c r="D75" s="44"/>
      <c r="E75" s="45"/>
      <c r="F75" s="45"/>
      <c r="G75" s="45"/>
      <c r="H75" s="45"/>
    </row>
    <row r="76" spans="1:8" ht="44.25" customHeight="1" x14ac:dyDescent="0.25">
      <c r="A76" s="43"/>
      <c r="E76" s="45"/>
      <c r="F76" s="45"/>
      <c r="G76" s="45"/>
      <c r="H76" s="45"/>
    </row>
    <row r="77" spans="1:8" ht="15.75" x14ac:dyDescent="0.25">
      <c r="A77" s="43"/>
      <c r="E77" s="45"/>
      <c r="F77" s="45"/>
      <c r="G77" s="45"/>
      <c r="H77" s="45"/>
    </row>
    <row r="78" spans="1:8" ht="16.5" thickBot="1" x14ac:dyDescent="0.3">
      <c r="A78" s="43"/>
      <c r="E78" s="45"/>
      <c r="F78" s="45"/>
      <c r="G78" s="45"/>
      <c r="H78" s="45"/>
    </row>
    <row r="79" spans="1:8" ht="16.5" thickBot="1" x14ac:dyDescent="0.3">
      <c r="C79" s="51"/>
      <c r="D79" s="52"/>
      <c r="E79" s="53"/>
      <c r="F79" s="45"/>
      <c r="G79" s="45"/>
      <c r="H79" s="45"/>
    </row>
    <row r="83" spans="5:8" x14ac:dyDescent="0.2">
      <c r="E83" s="54"/>
      <c r="F83" s="54"/>
      <c r="G83" s="54"/>
      <c r="H83" s="54"/>
    </row>
    <row r="89" spans="5:8" ht="45.75" customHeight="1" x14ac:dyDescent="0.2">
      <c r="E89" s="55"/>
      <c r="F89" s="55"/>
      <c r="G89" s="55"/>
      <c r="H89" s="55"/>
    </row>
  </sheetData>
  <mergeCells count="15">
    <mergeCell ref="J3:K3"/>
    <mergeCell ref="J4:K4"/>
    <mergeCell ref="J5:K5"/>
    <mergeCell ref="F8:K8"/>
    <mergeCell ref="A10:B10"/>
    <mergeCell ref="C10:C12"/>
    <mergeCell ref="D10:D12"/>
    <mergeCell ref="E10:E12"/>
    <mergeCell ref="F10:F12"/>
    <mergeCell ref="G10:H11"/>
    <mergeCell ref="I10:X10"/>
    <mergeCell ref="A11:A12"/>
    <mergeCell ref="B11:B12"/>
    <mergeCell ref="I11:U11"/>
    <mergeCell ref="V11:X11"/>
  </mergeCells>
  <pageMargins left="0.62992125984251968" right="0.19685039370078741" top="0.78740157480314965" bottom="0.55118110236220474" header="0.23622047244094491" footer="0.15748031496062992"/>
  <pageSetup paperSize="9" scale="46" orientation="portrait" r:id="rId1"/>
  <headerFooter alignWithMargins="0">
    <oddFooter>&amp;R&amp;P</oddFooter>
  </headerFooter>
  <colBreaks count="2" manualBreakCount="2">
    <brk id="11" min="2" max="47" man="1"/>
    <brk id="17" min="2" max="4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xs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edc1b3-a6a6-4744-bb8f-c9b717f8a9c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acedc1b3-a6a6-4744-bb8f-c9b717f8a9c9">MFWF-331-44307</_dlc_DocId>
    <_dlc_DocIdUrl xmlns="acedc1b3-a6a6-4744-bb8f-c9b717f8a9c9">
      <Url>http://workflow/04000/04110/_layouts/DocIdRedir.aspx?ID=MFWF-331-44307</Url>
      <Description>MFWF-331-44307</Description>
    </_dlc_DocIdUrl>
  </documentManagement>
</p:properties>
</file>

<file path=customXml/itemProps1.xml><?xml version="1.0" encoding="utf-8"?>
<ds:datastoreItem xmlns:ds="http://schemas.openxmlformats.org/officeDocument/2006/customXml" ds:itemID="{3183F328-511E-4BE4-9ED2-3BF8CDE26BD3}"/>
</file>

<file path=customXml/itemProps2.xml><?xml version="1.0" encoding="utf-8"?>
<ds:datastoreItem xmlns:ds="http://schemas.openxmlformats.org/officeDocument/2006/customXml" ds:itemID="{2BAF5C99-C79E-4A11-91C1-653431787CCD}"/>
</file>

<file path=customXml/itemProps3.xml><?xml version="1.0" encoding="utf-8"?>
<ds:datastoreItem xmlns:ds="http://schemas.openxmlformats.org/officeDocument/2006/customXml" ds:itemID="{96580590-0F36-48FF-93B4-33855642C200}"/>
</file>

<file path=customXml/itemProps4.xml><?xml version="1.0" encoding="utf-8"?>
<ds:datastoreItem xmlns:ds="http://schemas.openxmlformats.org/officeDocument/2006/customXml" ds:itemID="{983F930B-5D19-4661-8AD4-911FA14E45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Дод.7 </vt:lpstr>
      <vt:lpstr>'Дод.7 '!Заголовки_для_друку</vt:lpstr>
      <vt:lpstr>'Дод.7 '!Область_друку</vt:lpstr>
    </vt:vector>
  </TitlesOfParts>
  <Company>Minfin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Користувач Windows</cp:lastModifiedBy>
  <cp:lastPrinted>2015-12-24T19:43:06Z</cp:lastPrinted>
  <dcterms:created xsi:type="dcterms:W3CDTF">2015-12-24T18:46:41Z</dcterms:created>
  <dcterms:modified xsi:type="dcterms:W3CDTF">2015-12-24T20:14:50Z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83d6aaaa-ef59-42f5-91c6-c081d051013d</vt:lpwstr>
  </property>
  <property fmtid="{D5CDD505-2E9C-101B-9397-08002B2CF9AE}" pid="3" name="ContentTypeId">
    <vt:lpwstr>0x01010051DC89FFDAC4684DB262DCE45F8F3961</vt:lpwstr>
  </property>
</Properties>
</file>