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B_2017\ЗМІНИ\Зміна макро_02.06.2017\ПОВТОРНА підготовка_20.06.2017\Додатки\"/>
    </mc:Choice>
  </mc:AlternateContent>
  <bookViews>
    <workbookView xWindow="0" yWindow="375" windowWidth="22980" windowHeight="8235"/>
  </bookViews>
  <sheets>
    <sheet name="Додаток 9" sheetId="3" r:id="rId1"/>
  </sheets>
  <definedNames>
    <definedName name="_xlnm.Print_Titles" localSheetId="0">'Додаток 9'!$5:$5</definedName>
    <definedName name="_xlnm.Print_Area" localSheetId="0">'Додаток 9'!$A$1:$F$56</definedName>
  </definedNames>
  <calcPr calcId="152511"/>
</workbook>
</file>

<file path=xl/calcChain.xml><?xml version="1.0" encoding="utf-8"?>
<calcChain xmlns="http://schemas.openxmlformats.org/spreadsheetml/2006/main">
  <c r="F56" i="3" l="1"/>
  <c r="F29" i="3"/>
  <c r="F22" i="3"/>
  <c r="F17" i="3"/>
  <c r="F15" i="3"/>
  <c r="F14" i="3"/>
  <c r="F13" i="3"/>
  <c r="F12" i="3"/>
  <c r="F9" i="3"/>
  <c r="F7" i="3"/>
</calcChain>
</file>

<file path=xl/sharedStrings.xml><?xml version="1.0" encoding="utf-8"?>
<sst xmlns="http://schemas.openxmlformats.org/spreadsheetml/2006/main" count="132" uniqueCount="83">
  <si>
    <t xml:space="preserve">Додаток № 9
до Закону України
"Про Державний бюджет України на 2017 рік"                                                     </t>
  </si>
  <si>
    <t>Перелік кредитів (позик), що залучаються державою до спеціального фонду Державного бюджету України у 2017 році 
від іноземних держав, банків і міжнародних фінансових організацій для реалізації інвестиційних проектів</t>
  </si>
  <si>
    <t>Назва кредитора та інвестиційного проекту, 
що реалізується за рахунок кредиту (позики)</t>
  </si>
  <si>
    <t xml:space="preserve">Назва валюти, в якій залучається кредит (позика) </t>
  </si>
  <si>
    <r>
      <t xml:space="preserve">Загальний обсяг кредиту (позики) 
</t>
    </r>
    <r>
      <rPr>
        <i/>
        <sz val="12"/>
        <rFont val="Times New Roman"/>
        <family val="1"/>
        <charset val="204"/>
      </rPr>
      <t>(тис. одиниць)</t>
    </r>
  </si>
  <si>
    <t>Код програмної класифікації видатків та кредитування державного бюджету</t>
  </si>
  <si>
    <t>Найменування згідно з програмною класифікацією 
видатків та кредитування державного бюджету</t>
  </si>
  <si>
    <t xml:space="preserve"> Обсяг залучення
кредиту (позики)
у 2017 році 
(тис. грн.) </t>
  </si>
  <si>
    <t>Кредитор - Міжнародний банк реконструкції та розвитку:</t>
  </si>
  <si>
    <t>дол. США</t>
  </si>
  <si>
    <t>Другий проект з передачі електроенергії</t>
  </si>
  <si>
    <t>Підвищення надійності постачання електроенергії в Україні</t>
  </si>
  <si>
    <t>Впровадження Програми реформування та розвитку енергетичного сектора</t>
  </si>
  <si>
    <t>Проект "Поліпшення охорони здоров`я на службі у людей"</t>
  </si>
  <si>
    <t>Поліпшення охорони здоров`я на службі у людей</t>
  </si>
  <si>
    <t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людей"</t>
  </si>
  <si>
    <t>Проект "Модернізація системи соціальної підтримки населення України"</t>
  </si>
  <si>
    <t>Модернізація системи соціальної підтримки населення України</t>
  </si>
  <si>
    <t>Проект розвитку міської інфраструктури - 2</t>
  </si>
  <si>
    <t>Розвиток міської інфраструктури і заходи в секторі централізованого теплопостачання України, розвиток системи водопостачання та водовідведення в м. Миколаєві, реконструкція та розвиток системи комунального водного господарства м. Чернівці</t>
  </si>
  <si>
    <t>Фінансування заходів по забезпеченню впровадження та координації проекту розвитку міської інфраструктури, заходів в секторі централізованого теплопостачання України, надзвичайної кредитної програми для України, програми розвитку муніципальної інфраструктури України та заходів з відновлення сходу України</t>
  </si>
  <si>
    <t>Проект "Підвищення енергоефективності в секторі централізованого теплопостачання України"</t>
  </si>
  <si>
    <t>Другий проект покращення автомобільних доріг та безпеки руху</t>
  </si>
  <si>
    <t>Розвиток автомагістралей та реформа дорожнього сектору</t>
  </si>
  <si>
    <t xml:space="preserve">Проект розвитку дорожньої галузі </t>
  </si>
  <si>
    <t>Кредитор - Європейський банк реконструкції та розвитку:</t>
  </si>
  <si>
    <t xml:space="preserve">Проект "Реабілітація гідроелектростанцій" </t>
  </si>
  <si>
    <t>євро</t>
  </si>
  <si>
    <t>Реконструкція гідроелектростанцій ПАТ "Укргідроенерго"</t>
  </si>
  <si>
    <t>Проект "Реконструкція, капітальний ремонт та технічне переоснащення магістрального газопроводу Уренгой-Помари-Ужгород"</t>
  </si>
  <si>
    <t xml:space="preserve">Реконструкція, капітальний ремонт та технічне переоснащення магістрального газопроводу Уренгой-Помари-Ужгород </t>
  </si>
  <si>
    <r>
      <t xml:space="preserve">Проект "Будівництво </t>
    </r>
    <r>
      <rPr>
        <i/>
        <sz val="12"/>
        <rFont val="Times New Roman"/>
        <family val="1"/>
        <charset val="204"/>
      </rPr>
      <t>високовольтної</t>
    </r>
    <r>
      <rPr>
        <i/>
        <sz val="12"/>
        <color indexed="17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повітряної лінії 750 кВ Рівненська АЕС - Київська"</t>
    </r>
  </si>
  <si>
    <t>Будівництво ПЛ 750 кВ Рівненська АЕС - Київська</t>
  </si>
  <si>
    <t>Проект "Будівництво повітряної лінії 750 кВ Запорізька АЕС - Каховська"</t>
  </si>
  <si>
    <t>Будівництво повітряної лінії 750 кВ Запорізька - Каховська</t>
  </si>
  <si>
    <r>
      <t xml:space="preserve">Проект "Покращення транспортно-експлуатаційного стану автомобільних доріг на </t>
    </r>
    <r>
      <rPr>
        <i/>
        <sz val="12"/>
        <rFont val="Times New Roman"/>
        <family val="1"/>
        <charset val="204"/>
      </rPr>
      <t>під'їздах</t>
    </r>
    <r>
      <rPr>
        <i/>
        <sz val="12"/>
        <color indexed="8"/>
        <rFont val="Times New Roman"/>
        <family val="1"/>
        <charset val="204"/>
      </rPr>
      <t xml:space="preserve"> до м. Києва </t>
    </r>
    <r>
      <rPr>
        <i/>
        <sz val="12"/>
        <rFont val="Times New Roman"/>
        <family val="1"/>
        <charset val="204"/>
      </rPr>
      <t>(пан'європейські коридори)"</t>
    </r>
  </si>
  <si>
    <t>Проект "Завершення будівництва метрополітену у м. Дніпропетровську"</t>
  </si>
  <si>
    <r>
      <t>Cубвенція з державного бюджету міському бюджету міста Дніпр</t>
    </r>
    <r>
      <rPr>
        <sz val="12"/>
        <rFont val="Times New Roman"/>
        <family val="1"/>
        <charset val="204"/>
      </rPr>
      <t>а</t>
    </r>
    <r>
      <rPr>
        <sz val="12"/>
        <color indexed="8"/>
        <rFont val="Times New Roman"/>
        <family val="1"/>
        <charset val="204"/>
      </rPr>
      <t xml:space="preserve"> на завершення будівництва метрополітену у м. Дніпр</t>
    </r>
    <r>
      <rPr>
        <sz val="12"/>
        <rFont val="Times New Roman"/>
        <family val="1"/>
        <charset val="204"/>
      </rPr>
      <t>і</t>
    </r>
  </si>
  <si>
    <t>Кредитор - Європейський інвестиційний банк:</t>
  </si>
  <si>
    <t xml:space="preserve">Проект "Реконструкція, капітальний ремонт та технічне переоснащення магістрального газопроводу Уренгой-Помари-Ужгород" </t>
  </si>
  <si>
    <r>
      <t xml:space="preserve">Проект </t>
    </r>
    <r>
      <rPr>
        <i/>
        <sz val="12"/>
        <rFont val="Times New Roman"/>
        <family val="1"/>
        <charset val="204"/>
      </rPr>
      <t>"Будівництво високовольтної повітряної лінії 
750 кВ Рівненська АЕС - Київська"</t>
    </r>
  </si>
  <si>
    <t>Проект "Вища освіта України"</t>
  </si>
  <si>
    <r>
      <t>Вища ос</t>
    </r>
    <r>
      <rPr>
        <sz val="12"/>
        <rFont val="Times New Roman"/>
        <family val="1"/>
        <charset val="204"/>
      </rPr>
      <t>віта, е</t>
    </r>
    <r>
      <rPr>
        <sz val="12"/>
        <color indexed="8"/>
        <rFont val="Times New Roman"/>
        <family val="1"/>
        <charset val="204"/>
      </rPr>
      <t>нергоефективність та сталий розвиток</t>
    </r>
  </si>
  <si>
    <t>Проект "Розвиток системи водопостачання та водовідведення в м. Миколаєві"</t>
  </si>
  <si>
    <r>
      <t xml:space="preserve">Проект "Надзвичайна кредитна програма для </t>
    </r>
    <r>
      <rPr>
        <i/>
        <sz val="12"/>
        <rFont val="Times New Roman"/>
        <family val="1"/>
        <charset val="204"/>
      </rPr>
      <t xml:space="preserve">відновлення </t>
    </r>
    <r>
      <rPr>
        <i/>
        <sz val="12"/>
        <color indexed="8"/>
        <rFont val="Times New Roman"/>
        <family val="1"/>
        <charset val="204"/>
      </rPr>
      <t>України"</t>
    </r>
  </si>
  <si>
    <r>
      <t>Реалізація надзвичайної  кредитної  програми для</t>
    </r>
    <r>
      <rPr>
        <sz val="12"/>
        <rFont val="Times New Roman"/>
        <family val="1"/>
        <charset val="204"/>
      </rPr>
      <t xml:space="preserve"> відновлення</t>
    </r>
    <r>
      <rPr>
        <sz val="12"/>
        <color indexed="8"/>
        <rFont val="Times New Roman"/>
        <family val="1"/>
        <charset val="204"/>
      </rPr>
      <t xml:space="preserve"> України</t>
    </r>
  </si>
  <si>
    <r>
      <t xml:space="preserve">Субвенція з державного бюджету місцевим бюджетам </t>
    </r>
    <r>
      <rPr>
        <sz val="12"/>
        <rFont val="Times New Roman"/>
        <family val="1"/>
        <charset val="204"/>
      </rPr>
      <t>на</t>
    </r>
    <r>
      <rPr>
        <sz val="12"/>
        <color indexed="8"/>
        <rFont val="Times New Roman"/>
        <family val="1"/>
        <charset val="204"/>
      </rPr>
      <t xml:space="preserve"> реалізаці</t>
    </r>
    <r>
      <rPr>
        <sz val="12"/>
        <rFont val="Times New Roman"/>
        <family val="1"/>
        <charset val="204"/>
      </rPr>
      <t>ю</t>
    </r>
    <r>
      <rPr>
        <sz val="12"/>
        <color indexed="8"/>
        <rFont val="Times New Roman"/>
        <family val="1"/>
        <charset val="204"/>
      </rPr>
      <t xml:space="preserve"> проектів в рамках Надзвичайної кредитної програми для відновлення України</t>
    </r>
  </si>
  <si>
    <r>
      <t>Проект "Програма розвитку муніципальної інфраструктури</t>
    </r>
    <r>
      <rPr>
        <i/>
        <sz val="12"/>
        <color indexed="10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  <charset val="204"/>
      </rPr>
      <t>України"</t>
    </r>
  </si>
  <si>
    <t>Програма розвитку муніципальної інфраструктури</t>
  </si>
  <si>
    <r>
      <rPr>
        <i/>
        <sz val="12"/>
        <rFont val="Times New Roman"/>
        <family val="1"/>
        <charset val="204"/>
      </rPr>
      <t>Європейські дороги України ІІ (Проект</t>
    </r>
    <r>
      <rPr>
        <i/>
        <sz val="12"/>
        <color indexed="8"/>
        <rFont val="Times New Roman"/>
        <family val="1"/>
        <charset val="204"/>
      </rPr>
      <t xml:space="preserve"> покращення транспортно-експлуатаційного стану автомобільних доріг на підходах до м. Києва)</t>
    </r>
  </si>
  <si>
    <r>
      <t xml:space="preserve">Проект "Основний кредит для малих та середніх підприємств та компаній з </t>
    </r>
    <r>
      <rPr>
        <i/>
        <sz val="12"/>
        <rFont val="Times New Roman"/>
        <family val="1"/>
        <charset val="204"/>
      </rPr>
      <t>середнім рівнем капіталізації</t>
    </r>
    <r>
      <rPr>
        <i/>
        <sz val="12"/>
        <color indexed="8"/>
        <rFont val="Times New Roman"/>
        <family val="1"/>
        <charset val="204"/>
      </rPr>
      <t>"</t>
    </r>
  </si>
  <si>
    <t>Фінансування проектів розвитку за рахунок коштів, залучених державою</t>
  </si>
  <si>
    <t>Проект "Основний кредит для аграрної галузі - Україна"</t>
  </si>
  <si>
    <t>Проект "Завершення будівництва метрополітену у 
м. Дніпропетровську"</t>
  </si>
  <si>
    <t>Cубвенція з державного бюджету міському бюджету міста Дніпра на завершення будівництва метрополітену у м. Дніпрі</t>
  </si>
  <si>
    <t>Кредитор - Кредитна установа для відбудови:</t>
  </si>
  <si>
    <t>Проект "Підвищення ефективності передачі електроенергії (модернізація підстанцій)"</t>
  </si>
  <si>
    <t>Підвищення ефективності передачі електроенергії (модернізація підстанцій)</t>
  </si>
  <si>
    <t>Незв'язаний фінансовий кредит  - Проект "Реконструкція трансформаторних підстанцій східної частини України"</t>
  </si>
  <si>
    <t>Реконструкція трансформаторних підстанцій східної частини України</t>
  </si>
  <si>
    <t xml:space="preserve">Проект муніципального водного господарства м. Чернівці, стадія І </t>
  </si>
  <si>
    <t xml:space="preserve">Незв'язаний фінансовий кредит </t>
  </si>
  <si>
    <t>Відновлення Сходу України</t>
  </si>
  <si>
    <t>Незв'язаний фінансовий кредит  - Проект "Реалізація інфраструктурних проектів для східної частини України"</t>
  </si>
  <si>
    <t>Відновлення  транспортної інфраструктури у Східних регіонах України</t>
  </si>
  <si>
    <t>Проект "Підтримка малих і середніх підприємств"</t>
  </si>
  <si>
    <t>Кредитор - Уряд Республіки Польща:</t>
  </si>
  <si>
    <t>Проект модернізації автоматизованих систем прикордонного контролю</t>
  </si>
  <si>
    <t>Реалізація проекту з модернізації автоматизованих систем прикордонного контролю</t>
  </si>
  <si>
    <t>Проект з будівництва, реконструкції та капітального ремонту автомобільних доріг західного регіону, для подальшого якісного поєднання їх з автомобільними дорогами Республіки Польща</t>
  </si>
  <si>
    <t>Розбудова прикордонної дорожньої інфраструктури на українсько-польському кордоні</t>
  </si>
  <si>
    <r>
      <t xml:space="preserve">Проект з розбудови прикордонної дорожньої інфраструктури та облаштування пунктів пропуску </t>
    </r>
    <r>
      <rPr>
        <i/>
        <sz val="12"/>
        <rFont val="Times New Roman"/>
        <family val="1"/>
        <charset val="204"/>
      </rPr>
      <t>українсько-польського кордону</t>
    </r>
  </si>
  <si>
    <t>Реалізація проекту з розбудови прикордонної дорожньої інфраструктури та облаштування пунктів пропуску</t>
  </si>
  <si>
    <t>Кредитор - Японське агентство міжнародного співробітництва:</t>
  </si>
  <si>
    <t>Проект "Реконструкція споруд очистки стічних каналізаційних вод і будівництво технологічної лінії по обробці та утилізації осадів Бортницької станції аерації"</t>
  </si>
  <si>
    <t>японська єна</t>
  </si>
  <si>
    <t xml:space="preserve">Р А З О М </t>
  </si>
  <si>
    <t>Розвиток міського пасажирського транспорту в містах України</t>
  </si>
  <si>
    <t>Проект "Розвиток міського пасажирського транспорту в містах України"</t>
  </si>
  <si>
    <t>Кредитор -Ексімбанк Угорщини (в частині реалізації Рамкового договору між Урядом України та Урядом Угорщини)</t>
  </si>
  <si>
    <t>Проект з розбудови прикордонної дорожньої інфраструктури на українсько-угорському державному кордоні</t>
  </si>
  <si>
    <t>Розбудова прикордонної дорожньої інфраструктури на українсько-угорському державному кордоні</t>
  </si>
  <si>
    <t xml:space="preserve">Додаток № 8
до Закону України
"Про внесення змін до Закону України 
"Про Державний бюджет України на 2017 рік"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</si>
</sst>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₴_-;\-* #,##0.00_₴_-;_-* &quot;-&quot;??_₴_-;_-@_-"/>
    <numFmt numFmtId="164" formatCode="#,##0.0"/>
    <numFmt numFmtId="165" formatCode="#,##0_ ;[Red]\-#,##0\ "/>
    <numFmt numFmtId="166" formatCode="#,##0.000;[Red]#,##0.000"/>
    <numFmt numFmtId="167" formatCode="#,##0_ ;\-#,##0\ 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3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trike/>
      <sz val="12"/>
      <name val="Times New Roman"/>
      <family val="1"/>
      <charset val="204"/>
    </font>
    <font>
      <i/>
      <sz val="12"/>
      <color indexed="17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name val="Times New Roman CYR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8" fillId="2" borderId="0" applyNumberFormat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20" fillId="0" borderId="0"/>
    <xf numFmtId="0" fontId="21" fillId="0" borderId="0"/>
    <xf numFmtId="0" fontId="22" fillId="0" borderId="0"/>
    <xf numFmtId="0" fontId="23" fillId="0" borderId="0"/>
    <xf numFmtId="0" fontId="1" fillId="0" borderId="0"/>
    <xf numFmtId="0" fontId="23" fillId="0" borderId="0"/>
  </cellStyleXfs>
  <cellXfs count="90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vertical="top"/>
    </xf>
    <xf numFmtId="0" fontId="5" fillId="0" borderId="0" xfId="2" applyFont="1" applyFill="1"/>
    <xf numFmtId="0" fontId="7" fillId="0" borderId="0" xfId="2" applyFont="1" applyFill="1"/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11" fillId="0" borderId="0" xfId="2" applyFont="1" applyFill="1"/>
    <xf numFmtId="0" fontId="13" fillId="0" borderId="5" xfId="1" applyFont="1" applyFill="1" applyBorder="1" applyAlignment="1">
      <alignment horizontal="center" vertical="top" wrapText="1"/>
    </xf>
    <xf numFmtId="0" fontId="13" fillId="0" borderId="5" xfId="1" applyFont="1" applyFill="1" applyBorder="1" applyAlignment="1">
      <alignment vertical="top" wrapText="1"/>
    </xf>
    <xf numFmtId="1" fontId="13" fillId="0" borderId="5" xfId="3" applyNumberFormat="1" applyFont="1" applyFill="1" applyBorder="1" applyAlignment="1">
      <alignment horizontal="center" vertical="top" wrapText="1"/>
    </xf>
    <xf numFmtId="0" fontId="13" fillId="0" borderId="5" xfId="2" applyFont="1" applyFill="1" applyBorder="1" applyAlignment="1">
      <alignment horizontal="left" vertical="top" wrapText="1"/>
    </xf>
    <xf numFmtId="165" fontId="12" fillId="0" borderId="5" xfId="3" applyNumberFormat="1" applyFont="1" applyFill="1" applyBorder="1" applyAlignment="1">
      <alignment horizontal="center" vertical="top" wrapText="1"/>
    </xf>
    <xf numFmtId="0" fontId="13" fillId="0" borderId="5" xfId="3" applyFont="1" applyFill="1" applyBorder="1" applyAlignment="1">
      <alignment horizontal="center" vertical="top" wrapText="1"/>
    </xf>
    <xf numFmtId="4" fontId="13" fillId="0" borderId="5" xfId="3" applyNumberFormat="1" applyFont="1" applyFill="1" applyBorder="1" applyAlignment="1">
      <alignment vertical="top" wrapText="1"/>
    </xf>
    <xf numFmtId="4" fontId="13" fillId="0" borderId="5" xfId="1" applyNumberFormat="1" applyFont="1" applyFill="1" applyBorder="1" applyAlignment="1">
      <alignment vertical="top" wrapText="1"/>
    </xf>
    <xf numFmtId="0" fontId="13" fillId="0" borderId="5" xfId="1" applyFont="1" applyFill="1" applyBorder="1" applyAlignment="1">
      <alignment horizontal="left" vertical="top" wrapText="1"/>
    </xf>
    <xf numFmtId="0" fontId="5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3" fillId="0" borderId="5" xfId="2" applyFont="1" applyFill="1" applyBorder="1" applyAlignment="1">
      <alignment vertical="top" wrapText="1"/>
    </xf>
    <xf numFmtId="4" fontId="13" fillId="0" borderId="5" xfId="1" applyNumberFormat="1" applyFont="1" applyFill="1" applyBorder="1" applyAlignment="1">
      <alignment horizontal="left" vertical="top" wrapText="1"/>
    </xf>
    <xf numFmtId="0" fontId="13" fillId="0" borderId="5" xfId="5" applyFont="1" applyFill="1" applyBorder="1" applyAlignment="1">
      <alignment horizontal="center" vertical="top" wrapText="1"/>
    </xf>
    <xf numFmtId="4" fontId="13" fillId="0" borderId="5" xfId="5" applyNumberFormat="1" applyFont="1" applyFill="1" applyBorder="1" applyAlignment="1">
      <alignment horizontal="left" vertical="top" wrapText="1"/>
    </xf>
    <xf numFmtId="0" fontId="5" fillId="0" borderId="0" xfId="2" applyFont="1" applyFill="1" applyAlignment="1"/>
    <xf numFmtId="4" fontId="4" fillId="0" borderId="5" xfId="1" applyNumberFormat="1" applyFont="1" applyFill="1" applyBorder="1" applyAlignment="1">
      <alignment horizontal="left" vertical="top" wrapText="1"/>
    </xf>
    <xf numFmtId="0" fontId="12" fillId="0" borderId="6" xfId="1" applyFont="1" applyFill="1" applyBorder="1" applyAlignment="1">
      <alignment horizontal="center" vertical="top" wrapText="1"/>
    </xf>
    <xf numFmtId="0" fontId="13" fillId="0" borderId="6" xfId="5" applyFont="1" applyFill="1" applyBorder="1" applyAlignment="1">
      <alignment horizontal="center" vertical="top" wrapText="1"/>
    </xf>
    <xf numFmtId="4" fontId="13" fillId="0" borderId="6" xfId="1" applyNumberFormat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vertical="center" wrapText="1"/>
    </xf>
    <xf numFmtId="0" fontId="9" fillId="0" borderId="3" xfId="1" applyFont="1" applyFill="1" applyBorder="1" applyAlignment="1">
      <alignment vertical="center" wrapText="1"/>
    </xf>
    <xf numFmtId="0" fontId="13" fillId="0" borderId="3" xfId="1" applyFont="1" applyFill="1" applyBorder="1" applyAlignment="1">
      <alignment vertical="center" wrapText="1"/>
    </xf>
    <xf numFmtId="0" fontId="10" fillId="0" borderId="3" xfId="1" applyFont="1" applyFill="1" applyBorder="1" applyAlignment="1">
      <alignment horizontal="left" vertical="center" wrapText="1"/>
    </xf>
    <xf numFmtId="0" fontId="4" fillId="0" borderId="0" xfId="1" applyFont="1" applyFill="1" applyAlignment="1">
      <alignment horizontal="center" vertical="center" wrapText="1"/>
    </xf>
    <xf numFmtId="164" fontId="5" fillId="0" borderId="0" xfId="2" applyNumberFormat="1" applyFont="1" applyFill="1" applyAlignment="1">
      <alignment horizontal="center" vertical="center"/>
    </xf>
    <xf numFmtId="0" fontId="5" fillId="3" borderId="0" xfId="2" applyFont="1" applyFill="1"/>
    <xf numFmtId="0" fontId="5" fillId="3" borderId="0" xfId="2" applyFont="1" applyFill="1" applyAlignment="1">
      <alignment horizontal="center" vertical="center"/>
    </xf>
    <xf numFmtId="4" fontId="5" fillId="0" borderId="0" xfId="2" applyNumberFormat="1" applyFont="1" applyFill="1" applyAlignment="1">
      <alignment horizontal="center" vertical="center"/>
    </xf>
    <xf numFmtId="167" fontId="12" fillId="0" borderId="6" xfId="6" applyNumberFormat="1" applyFont="1" applyFill="1" applyBorder="1" applyAlignment="1">
      <alignment horizontal="center" vertical="top" wrapText="1"/>
    </xf>
    <xf numFmtId="165" fontId="12" fillId="0" borderId="6" xfId="1" applyNumberFormat="1" applyFont="1" applyFill="1" applyBorder="1" applyAlignment="1">
      <alignment horizontal="center" vertical="top" wrapText="1"/>
    </xf>
    <xf numFmtId="4" fontId="5" fillId="0" borderId="0" xfId="2" applyNumberFormat="1" applyFont="1" applyFill="1"/>
    <xf numFmtId="0" fontId="4" fillId="0" borderId="0" xfId="1" applyFont="1" applyFill="1" applyAlignment="1">
      <alignment horizontal="center" vertical="top" wrapText="1"/>
    </xf>
    <xf numFmtId="49" fontId="13" fillId="0" borderId="5" xfId="1" applyNumberFormat="1" applyFont="1" applyFill="1" applyBorder="1" applyAlignment="1">
      <alignment vertical="top" wrapText="1"/>
    </xf>
    <xf numFmtId="49" fontId="13" fillId="0" borderId="5" xfId="1" applyNumberFormat="1" applyFont="1" applyFill="1" applyBorder="1" applyAlignment="1">
      <alignment horizontal="left" vertical="top" wrapText="1"/>
    </xf>
    <xf numFmtId="3" fontId="12" fillId="0" borderId="5" xfId="2" applyNumberFormat="1" applyFont="1" applyFill="1" applyBorder="1" applyAlignment="1">
      <alignment horizontal="center" vertical="top"/>
    </xf>
    <xf numFmtId="0" fontId="13" fillId="0" borderId="5" xfId="2" applyFont="1" applyFill="1" applyBorder="1" applyAlignment="1">
      <alignment horizontal="center" vertical="top"/>
    </xf>
    <xf numFmtId="0" fontId="13" fillId="0" borderId="5" xfId="2" applyFont="1" applyFill="1" applyBorder="1" applyAlignment="1">
      <alignment horizontal="left" vertical="top"/>
    </xf>
    <xf numFmtId="165" fontId="12" fillId="0" borderId="5" xfId="1" applyNumberFormat="1" applyFont="1" applyFill="1" applyBorder="1" applyAlignment="1">
      <alignment horizontal="center" vertical="top" wrapText="1"/>
    </xf>
    <xf numFmtId="0" fontId="12" fillId="0" borderId="5" xfId="1" applyFont="1" applyFill="1" applyBorder="1" applyAlignment="1">
      <alignment horizontal="center" vertical="top" wrapText="1"/>
    </xf>
    <xf numFmtId="0" fontId="12" fillId="0" borderId="5" xfId="3" applyFont="1" applyFill="1" applyBorder="1" applyAlignment="1">
      <alignment horizontal="center" vertical="top" wrapText="1"/>
    </xf>
    <xf numFmtId="0" fontId="13" fillId="4" borderId="5" xfId="1" applyFont="1" applyFill="1" applyBorder="1" applyAlignment="1">
      <alignment horizontal="center" vertical="top" wrapText="1"/>
    </xf>
    <xf numFmtId="0" fontId="13" fillId="4" borderId="5" xfId="1" applyFont="1" applyFill="1" applyBorder="1" applyAlignment="1">
      <alignment horizontal="left" vertical="top" wrapText="1"/>
    </xf>
    <xf numFmtId="0" fontId="5" fillId="0" borderId="8" xfId="2" applyFont="1" applyFill="1" applyBorder="1" applyAlignment="1">
      <alignment horizontal="center" vertical="center" wrapText="1"/>
    </xf>
    <xf numFmtId="4" fontId="10" fillId="0" borderId="10" xfId="2" applyNumberFormat="1" applyFont="1" applyFill="1" applyBorder="1" applyAlignment="1">
      <alignment horizontal="center" vertical="center"/>
    </xf>
    <xf numFmtId="4" fontId="13" fillId="0" borderId="12" xfId="2" applyNumberFormat="1" applyFont="1" applyFill="1" applyBorder="1" applyAlignment="1">
      <alignment horizontal="center" vertical="center"/>
    </xf>
    <xf numFmtId="4" fontId="12" fillId="0" borderId="11" xfId="3" applyNumberFormat="1" applyFont="1" applyFill="1" applyBorder="1" applyAlignment="1">
      <alignment horizontal="left" vertical="top" wrapText="1"/>
    </xf>
    <xf numFmtId="4" fontId="12" fillId="0" borderId="11" xfId="1" applyNumberFormat="1" applyFont="1" applyFill="1" applyBorder="1" applyAlignment="1">
      <alignment horizontal="left" vertical="top" wrapText="1"/>
    </xf>
    <xf numFmtId="4" fontId="10" fillId="0" borderId="12" xfId="2" applyNumberFormat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top" wrapText="1"/>
    </xf>
    <xf numFmtId="0" fontId="12" fillId="0" borderId="11" xfId="1" applyFont="1" applyFill="1" applyBorder="1" applyAlignment="1">
      <alignment horizontal="left" vertical="top" wrapText="1"/>
    </xf>
    <xf numFmtId="0" fontId="12" fillId="0" borderId="11" xfId="2" applyFont="1" applyFill="1" applyBorder="1" applyAlignment="1">
      <alignment vertical="top" wrapText="1"/>
    </xf>
    <xf numFmtId="4" fontId="4" fillId="0" borderId="12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left" vertical="top"/>
    </xf>
    <xf numFmtId="0" fontId="8" fillId="0" borderId="11" xfId="1" applyFont="1" applyFill="1" applyBorder="1" applyAlignment="1">
      <alignment horizontal="left" vertical="top" wrapText="1"/>
    </xf>
    <xf numFmtId="4" fontId="13" fillId="4" borderId="12" xfId="2" applyNumberFormat="1" applyFont="1" applyFill="1" applyBorder="1" applyAlignment="1">
      <alignment horizontal="center" vertical="center"/>
    </xf>
    <xf numFmtId="0" fontId="12" fillId="0" borderId="11" xfId="4" applyFont="1" applyFill="1" applyBorder="1" applyAlignment="1">
      <alignment vertical="top" wrapText="1"/>
    </xf>
    <xf numFmtId="0" fontId="12" fillId="0" borderId="11" xfId="1" applyNumberFormat="1" applyFont="1" applyFill="1" applyBorder="1" applyAlignment="1">
      <alignment vertical="top" wrapText="1" shrinkToFit="1"/>
    </xf>
    <xf numFmtId="4" fontId="9" fillId="0" borderId="12" xfId="1" applyNumberFormat="1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vertical="top" wrapText="1"/>
    </xf>
    <xf numFmtId="4" fontId="13" fillId="0" borderId="14" xfId="2" applyNumberFormat="1" applyFont="1" applyFill="1" applyBorder="1" applyAlignment="1">
      <alignment horizontal="center" vertical="center"/>
    </xf>
    <xf numFmtId="164" fontId="13" fillId="0" borderId="12" xfId="2" applyNumberFormat="1" applyFont="1" applyFill="1" applyBorder="1" applyAlignment="1">
      <alignment horizontal="center" vertical="center"/>
    </xf>
    <xf numFmtId="4" fontId="10" fillId="0" borderId="8" xfId="4" applyNumberFormat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top" wrapText="1"/>
    </xf>
    <xf numFmtId="165" fontId="12" fillId="0" borderId="5" xfId="1" applyNumberFormat="1" applyFont="1" applyFill="1" applyBorder="1" applyAlignment="1">
      <alignment horizontal="center" vertical="top" wrapText="1"/>
    </xf>
    <xf numFmtId="0" fontId="13" fillId="0" borderId="0" xfId="2" applyFont="1" applyFill="1" applyBorder="1" applyAlignment="1">
      <alignment horizontal="left" vertical="center"/>
    </xf>
    <xf numFmtId="4" fontId="9" fillId="0" borderId="11" xfId="1" applyNumberFormat="1" applyFont="1" applyFill="1" applyBorder="1" applyAlignment="1">
      <alignment horizontal="left" wrapText="1"/>
    </xf>
    <xf numFmtId="4" fontId="9" fillId="0" borderId="5" xfId="1" applyNumberFormat="1" applyFont="1" applyFill="1" applyBorder="1" applyAlignment="1">
      <alignment horizontal="left" wrapText="1"/>
    </xf>
    <xf numFmtId="0" fontId="12" fillId="0" borderId="5" xfId="1" applyFont="1" applyFill="1" applyBorder="1" applyAlignment="1">
      <alignment horizontal="center" vertical="top" wrapText="1"/>
    </xf>
    <xf numFmtId="0" fontId="24" fillId="0" borderId="15" xfId="2" applyFont="1" applyFill="1" applyBorder="1" applyAlignment="1">
      <alignment horizontal="left" vertical="top" wrapText="1"/>
    </xf>
    <xf numFmtId="0" fontId="24" fillId="0" borderId="7" xfId="2" applyFont="1" applyFill="1" applyBorder="1" applyAlignment="1">
      <alignment horizontal="left" vertical="top" wrapText="1"/>
    </xf>
    <xf numFmtId="0" fontId="24" fillId="0" borderId="16" xfId="2" applyFont="1" applyFill="1" applyBorder="1" applyAlignment="1">
      <alignment horizontal="left" vertical="top" wrapText="1"/>
    </xf>
    <xf numFmtId="0" fontId="12" fillId="0" borderId="11" xfId="2" applyFont="1" applyFill="1" applyBorder="1" applyAlignment="1">
      <alignment horizontal="left" vertical="top" wrapText="1"/>
    </xf>
    <xf numFmtId="0" fontId="12" fillId="0" borderId="5" xfId="3" applyFont="1" applyFill="1" applyBorder="1" applyAlignment="1">
      <alignment horizontal="center" vertical="top" wrapText="1"/>
    </xf>
    <xf numFmtId="166" fontId="12" fillId="0" borderId="5" xfId="2" applyNumberFormat="1" applyFont="1" applyFill="1" applyBorder="1" applyAlignment="1">
      <alignment horizontal="center" vertical="top" wrapText="1"/>
    </xf>
    <xf numFmtId="166" fontId="12" fillId="0" borderId="5" xfId="2" applyNumberFormat="1" applyFont="1" applyFill="1" applyBorder="1" applyAlignment="1">
      <alignment horizontal="center" vertical="top"/>
    </xf>
    <xf numFmtId="0" fontId="12" fillId="0" borderId="11" xfId="1" applyFont="1" applyFill="1" applyBorder="1" applyAlignment="1">
      <alignment horizontal="left" vertical="top" wrapText="1"/>
    </xf>
    <xf numFmtId="0" fontId="6" fillId="0" borderId="1" xfId="1" applyFont="1" applyFill="1" applyBorder="1" applyAlignment="1">
      <alignment horizontal="center" vertical="center" wrapText="1"/>
    </xf>
    <xf numFmtId="4" fontId="9" fillId="0" borderId="9" xfId="1" applyNumberFormat="1" applyFont="1" applyFill="1" applyBorder="1" applyAlignment="1">
      <alignment horizontal="left" wrapText="1"/>
    </xf>
    <xf numFmtId="4" fontId="9" fillId="0" borderId="4" xfId="1" applyNumberFormat="1" applyFont="1" applyFill="1" applyBorder="1" applyAlignment="1">
      <alignment horizontal="left" wrapText="1"/>
    </xf>
    <xf numFmtId="0" fontId="8" fillId="0" borderId="11" xfId="1" applyFont="1" applyFill="1" applyBorder="1" applyAlignment="1">
      <alignment horizontal="left" vertical="top" wrapText="1"/>
    </xf>
    <xf numFmtId="0" fontId="14" fillId="0" borderId="11" xfId="1" applyFont="1" applyFill="1" applyBorder="1" applyAlignment="1">
      <alignment horizontal="left" vertical="top" wrapText="1"/>
    </xf>
  </cellXfs>
  <cellStyles count="14">
    <cellStyle name="Normal_Доходи" xfId="7"/>
    <cellStyle name="Звичайний" xfId="0" builtinId="0"/>
    <cellStyle name="Звичайний 2" xfId="4"/>
    <cellStyle name="Звичайний 3" xfId="8"/>
    <cellStyle name="Звичайний 4" xfId="9"/>
    <cellStyle name="Звичайний 5" xfId="10"/>
    <cellStyle name="Звичайний 6" xfId="11"/>
    <cellStyle name="Звичайний_Додаток №9" xfId="2"/>
    <cellStyle name="Звичайний_Додаток_9_06-12-2012" xfId="1"/>
    <cellStyle name="Звичайний_Додаток_9_06-12-2012_Додаток №9" xfId="3"/>
    <cellStyle name="Нейтральный_Додаток_9_06-12-2012" xfId="5"/>
    <cellStyle name="Обычный 2" xfId="12"/>
    <cellStyle name="Обычный_MVD2008" xfId="13"/>
    <cellStyle name="Фінансови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tabSelected="1" view="pageBreakPreview" zoomScale="70" zoomScaleNormal="60" zoomScaleSheetLayoutView="70" zoomScalePageLayoutView="44" workbookViewId="0">
      <selection activeCell="A6" sqref="A6:E6"/>
    </sheetView>
  </sheetViews>
  <sheetFormatPr defaultColWidth="10.140625" defaultRowHeight="15.75" x14ac:dyDescent="0.25"/>
  <cols>
    <col min="1" max="1" width="67.140625" style="3" customWidth="1"/>
    <col min="2" max="2" width="13.28515625" style="3" customWidth="1"/>
    <col min="3" max="3" width="16.28515625" style="3" bestFit="1" customWidth="1"/>
    <col min="4" max="4" width="15.7109375" style="3" customWidth="1"/>
    <col min="5" max="5" width="78.42578125" style="3" customWidth="1"/>
    <col min="6" max="6" width="20.7109375" style="33" bestFit="1" customWidth="1"/>
    <col min="7" max="7" width="23.7109375" style="3" customWidth="1"/>
    <col min="8" max="16384" width="10.140625" style="3"/>
  </cols>
  <sheetData>
    <row r="1" spans="1:7" x14ac:dyDescent="0.25">
      <c r="A1" s="1"/>
      <c r="B1" s="2"/>
      <c r="C1" s="1"/>
      <c r="D1" s="1"/>
      <c r="E1" s="40"/>
      <c r="F1" s="32"/>
    </row>
    <row r="2" spans="1:7" ht="78" customHeight="1" x14ac:dyDescent="0.25">
      <c r="A2" s="1"/>
      <c r="B2" s="2"/>
      <c r="C2" s="1"/>
      <c r="D2" s="1"/>
      <c r="E2" s="71" t="s">
        <v>82</v>
      </c>
      <c r="F2" s="71"/>
    </row>
    <row r="3" spans="1:7" ht="84.75" customHeight="1" x14ac:dyDescent="0.25">
      <c r="A3" s="1"/>
      <c r="B3" s="2"/>
      <c r="C3" s="1"/>
      <c r="D3" s="1"/>
      <c r="E3" s="71" t="s">
        <v>0</v>
      </c>
      <c r="F3" s="71"/>
    </row>
    <row r="4" spans="1:7" s="4" customFormat="1" ht="63" customHeight="1" thickBot="1" x14ac:dyDescent="0.3">
      <c r="A4" s="85" t="s">
        <v>1</v>
      </c>
      <c r="B4" s="85"/>
      <c r="C4" s="85"/>
      <c r="D4" s="85"/>
      <c r="E4" s="85"/>
      <c r="F4" s="85"/>
    </row>
    <row r="5" spans="1:7" ht="111" thickBot="1" x14ac:dyDescent="0.3">
      <c r="A5" s="5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51" t="s">
        <v>7</v>
      </c>
    </row>
    <row r="6" spans="1:7" s="7" customFormat="1" ht="37.5" customHeight="1" x14ac:dyDescent="0.25">
      <c r="A6" s="86" t="s">
        <v>8</v>
      </c>
      <c r="B6" s="87"/>
      <c r="C6" s="87"/>
      <c r="D6" s="87"/>
      <c r="E6" s="87"/>
      <c r="F6" s="52"/>
    </row>
    <row r="7" spans="1:7" ht="24" customHeight="1" x14ac:dyDescent="0.25">
      <c r="A7" s="88" t="s">
        <v>10</v>
      </c>
      <c r="B7" s="76" t="s">
        <v>9</v>
      </c>
      <c r="C7" s="72">
        <v>378425</v>
      </c>
      <c r="D7" s="8">
        <v>1101640</v>
      </c>
      <c r="E7" s="9" t="s">
        <v>11</v>
      </c>
      <c r="F7" s="53">
        <f>571.5*1000</f>
        <v>571500</v>
      </c>
    </row>
    <row r="8" spans="1:7" ht="39.75" customHeight="1" x14ac:dyDescent="0.25">
      <c r="A8" s="89"/>
      <c r="B8" s="76"/>
      <c r="C8" s="72"/>
      <c r="D8" s="8">
        <v>1101630</v>
      </c>
      <c r="E8" s="9" t="s">
        <v>12</v>
      </c>
      <c r="F8" s="53">
        <v>19357.900000000001</v>
      </c>
    </row>
    <row r="9" spans="1:7" ht="25.5" customHeight="1" x14ac:dyDescent="0.25">
      <c r="A9" s="80" t="s">
        <v>13</v>
      </c>
      <c r="B9" s="81" t="s">
        <v>9</v>
      </c>
      <c r="C9" s="82">
        <v>214729.837</v>
      </c>
      <c r="D9" s="10">
        <v>2301610</v>
      </c>
      <c r="E9" s="11" t="s">
        <v>14</v>
      </c>
      <c r="F9" s="53">
        <f>150*1000</f>
        <v>150000</v>
      </c>
    </row>
    <row r="10" spans="1:7" ht="71.25" customHeight="1" x14ac:dyDescent="0.25">
      <c r="A10" s="80"/>
      <c r="B10" s="81"/>
      <c r="C10" s="83"/>
      <c r="D10" s="10">
        <v>2311600</v>
      </c>
      <c r="E10" s="11" t="s">
        <v>15</v>
      </c>
      <c r="F10" s="53">
        <v>1500000</v>
      </c>
      <c r="G10" s="39"/>
    </row>
    <row r="11" spans="1:7" ht="35.25" customHeight="1" x14ac:dyDescent="0.25">
      <c r="A11" s="54" t="s">
        <v>16</v>
      </c>
      <c r="B11" s="48" t="s">
        <v>9</v>
      </c>
      <c r="C11" s="12">
        <v>300000</v>
      </c>
      <c r="D11" s="13">
        <v>2501630</v>
      </c>
      <c r="E11" s="14" t="s">
        <v>17</v>
      </c>
      <c r="F11" s="53">
        <v>471112.6</v>
      </c>
    </row>
    <row r="12" spans="1:7" ht="69" customHeight="1" x14ac:dyDescent="0.25">
      <c r="A12" s="84" t="s">
        <v>18</v>
      </c>
      <c r="B12" s="76" t="s">
        <v>9</v>
      </c>
      <c r="C12" s="72">
        <v>350000</v>
      </c>
      <c r="D12" s="8">
        <v>2751600</v>
      </c>
      <c r="E12" s="15" t="s">
        <v>19</v>
      </c>
      <c r="F12" s="53">
        <f>501.6*1000</f>
        <v>501600</v>
      </c>
    </row>
    <row r="13" spans="1:7" ht="84" customHeight="1" x14ac:dyDescent="0.25">
      <c r="A13" s="84"/>
      <c r="B13" s="76"/>
      <c r="C13" s="72"/>
      <c r="D13" s="8">
        <v>2751610</v>
      </c>
      <c r="E13" s="15" t="s">
        <v>20</v>
      </c>
      <c r="F13" s="53">
        <f>10.2*1000</f>
        <v>10200</v>
      </c>
    </row>
    <row r="14" spans="1:7" ht="110.25" customHeight="1" x14ac:dyDescent="0.25">
      <c r="A14" s="84" t="s">
        <v>21</v>
      </c>
      <c r="B14" s="76" t="s">
        <v>9</v>
      </c>
      <c r="C14" s="72">
        <v>315500</v>
      </c>
      <c r="D14" s="8">
        <v>2751600</v>
      </c>
      <c r="E14" s="15" t="s">
        <v>19</v>
      </c>
      <c r="F14" s="53">
        <f>600*1000</f>
        <v>600000</v>
      </c>
    </row>
    <row r="15" spans="1:7" ht="86.25" customHeight="1" x14ac:dyDescent="0.25">
      <c r="A15" s="84"/>
      <c r="B15" s="76"/>
      <c r="C15" s="72"/>
      <c r="D15" s="8">
        <v>2751610</v>
      </c>
      <c r="E15" s="15" t="s">
        <v>20</v>
      </c>
      <c r="F15" s="53">
        <f>13.6*1000</f>
        <v>13600</v>
      </c>
    </row>
    <row r="16" spans="1:7" ht="33.75" customHeight="1" x14ac:dyDescent="0.25">
      <c r="A16" s="55" t="s">
        <v>22</v>
      </c>
      <c r="B16" s="47" t="s">
        <v>9</v>
      </c>
      <c r="C16" s="46">
        <v>450000</v>
      </c>
      <c r="D16" s="8">
        <v>3111600</v>
      </c>
      <c r="E16" s="9" t="s">
        <v>23</v>
      </c>
      <c r="F16" s="53">
        <v>1017400</v>
      </c>
    </row>
    <row r="17" spans="1:6" s="17" customFormat="1" ht="20.25" customHeight="1" x14ac:dyDescent="0.25">
      <c r="A17" s="55" t="s">
        <v>24</v>
      </c>
      <c r="B17" s="47" t="s">
        <v>9</v>
      </c>
      <c r="C17" s="46">
        <v>560000</v>
      </c>
      <c r="D17" s="8">
        <v>3111600</v>
      </c>
      <c r="E17" s="16" t="s">
        <v>23</v>
      </c>
      <c r="F17" s="53">
        <f>500*1000</f>
        <v>500000</v>
      </c>
    </row>
    <row r="18" spans="1:6" s="18" customFormat="1" ht="33" customHeight="1" x14ac:dyDescent="0.25">
      <c r="A18" s="74" t="s">
        <v>25</v>
      </c>
      <c r="B18" s="75"/>
      <c r="C18" s="75"/>
      <c r="D18" s="75"/>
      <c r="E18" s="75"/>
      <c r="F18" s="56"/>
    </row>
    <row r="19" spans="1:6" ht="26.25" customHeight="1" x14ac:dyDescent="0.25">
      <c r="A19" s="55" t="s">
        <v>26</v>
      </c>
      <c r="B19" s="47" t="s">
        <v>27</v>
      </c>
      <c r="C19" s="46">
        <v>200000</v>
      </c>
      <c r="D19" s="8">
        <v>1101600</v>
      </c>
      <c r="E19" s="41" t="s">
        <v>28</v>
      </c>
      <c r="F19" s="53">
        <v>310000</v>
      </c>
    </row>
    <row r="20" spans="1:6" ht="51.75" customHeight="1" x14ac:dyDescent="0.25">
      <c r="A20" s="57" t="s">
        <v>29</v>
      </c>
      <c r="B20" s="47" t="s">
        <v>27</v>
      </c>
      <c r="C20" s="46">
        <v>150000</v>
      </c>
      <c r="D20" s="8">
        <v>1101620</v>
      </c>
      <c r="E20" s="11" t="s">
        <v>30</v>
      </c>
      <c r="F20" s="53">
        <v>320730.5</v>
      </c>
    </row>
    <row r="21" spans="1:6" ht="37.5" customHeight="1" x14ac:dyDescent="0.25">
      <c r="A21" s="55" t="s">
        <v>31</v>
      </c>
      <c r="B21" s="47" t="s">
        <v>27</v>
      </c>
      <c r="C21" s="46">
        <v>150000</v>
      </c>
      <c r="D21" s="8">
        <v>1101650</v>
      </c>
      <c r="E21" s="15" t="s">
        <v>32</v>
      </c>
      <c r="F21" s="53">
        <v>118000</v>
      </c>
    </row>
    <row r="22" spans="1:6" ht="35.25" customHeight="1" x14ac:dyDescent="0.25">
      <c r="A22" s="58" t="s">
        <v>33</v>
      </c>
      <c r="B22" s="47" t="s">
        <v>27</v>
      </c>
      <c r="C22" s="46">
        <v>175000</v>
      </c>
      <c r="D22" s="8">
        <v>1101670</v>
      </c>
      <c r="E22" s="9" t="s">
        <v>34</v>
      </c>
      <c r="F22" s="53">
        <f>372000-150000</f>
        <v>222000</v>
      </c>
    </row>
    <row r="23" spans="1:6" ht="52.5" customHeight="1" x14ac:dyDescent="0.25">
      <c r="A23" s="55" t="s">
        <v>35</v>
      </c>
      <c r="B23" s="47" t="s">
        <v>27</v>
      </c>
      <c r="C23" s="46">
        <v>450000</v>
      </c>
      <c r="D23" s="8">
        <v>3111600</v>
      </c>
      <c r="E23" s="16" t="s">
        <v>23</v>
      </c>
      <c r="F23" s="53">
        <v>1100000</v>
      </c>
    </row>
    <row r="24" spans="1:6" ht="40.5" customHeight="1" x14ac:dyDescent="0.25">
      <c r="A24" s="55" t="s">
        <v>36</v>
      </c>
      <c r="B24" s="47" t="s">
        <v>27</v>
      </c>
      <c r="C24" s="46">
        <v>152000</v>
      </c>
      <c r="D24" s="8">
        <v>3511670</v>
      </c>
      <c r="E24" s="9" t="s">
        <v>37</v>
      </c>
      <c r="F24" s="53">
        <v>140440</v>
      </c>
    </row>
    <row r="25" spans="1:6" s="18" customFormat="1" ht="33" customHeight="1" x14ac:dyDescent="0.25">
      <c r="A25" s="74" t="s">
        <v>38</v>
      </c>
      <c r="B25" s="75"/>
      <c r="C25" s="75"/>
      <c r="D25" s="75"/>
      <c r="E25" s="75"/>
      <c r="F25" s="56"/>
    </row>
    <row r="26" spans="1:6" ht="28.5" customHeight="1" x14ac:dyDescent="0.25">
      <c r="A26" s="55" t="s">
        <v>26</v>
      </c>
      <c r="B26" s="47" t="s">
        <v>27</v>
      </c>
      <c r="C26" s="46">
        <v>200000</v>
      </c>
      <c r="D26" s="8">
        <v>1101600</v>
      </c>
      <c r="E26" s="42" t="s">
        <v>28</v>
      </c>
      <c r="F26" s="53">
        <v>640000</v>
      </c>
    </row>
    <row r="27" spans="1:6" ht="53.25" customHeight="1" x14ac:dyDescent="0.25">
      <c r="A27" s="59" t="s">
        <v>39</v>
      </c>
      <c r="B27" s="47" t="s">
        <v>27</v>
      </c>
      <c r="C27" s="46">
        <v>150000</v>
      </c>
      <c r="D27" s="8">
        <v>1101620</v>
      </c>
      <c r="E27" s="19" t="s">
        <v>30</v>
      </c>
      <c r="F27" s="53">
        <v>279269.5</v>
      </c>
    </row>
    <row r="28" spans="1:6" ht="39" customHeight="1" x14ac:dyDescent="0.25">
      <c r="A28" s="55" t="s">
        <v>40</v>
      </c>
      <c r="B28" s="47" t="s">
        <v>27</v>
      </c>
      <c r="C28" s="46">
        <v>150000</v>
      </c>
      <c r="D28" s="8">
        <v>1101650</v>
      </c>
      <c r="E28" s="20" t="s">
        <v>32</v>
      </c>
      <c r="F28" s="60">
        <v>946900</v>
      </c>
    </row>
    <row r="29" spans="1:6" ht="39" customHeight="1" x14ac:dyDescent="0.25">
      <c r="A29" s="58" t="s">
        <v>33</v>
      </c>
      <c r="B29" s="47" t="s">
        <v>27</v>
      </c>
      <c r="C29" s="46">
        <v>175000</v>
      </c>
      <c r="D29" s="8">
        <v>1101670</v>
      </c>
      <c r="E29" s="16" t="s">
        <v>34</v>
      </c>
      <c r="F29" s="60">
        <f>1508000-150000</f>
        <v>1358000</v>
      </c>
    </row>
    <row r="30" spans="1:6" s="35" customFormat="1" ht="40.15" customHeight="1" x14ac:dyDescent="0.25">
      <c r="A30" s="61" t="s">
        <v>41</v>
      </c>
      <c r="B30" s="47" t="s">
        <v>27</v>
      </c>
      <c r="C30" s="43">
        <v>108000</v>
      </c>
      <c r="D30" s="44">
        <v>2201610</v>
      </c>
      <c r="E30" s="45" t="s">
        <v>42</v>
      </c>
      <c r="F30" s="53">
        <v>80000</v>
      </c>
    </row>
    <row r="31" spans="1:6" ht="70.5" customHeight="1" x14ac:dyDescent="0.25">
      <c r="A31" s="62" t="s">
        <v>43</v>
      </c>
      <c r="B31" s="47" t="s">
        <v>27</v>
      </c>
      <c r="C31" s="46">
        <v>15540</v>
      </c>
      <c r="D31" s="8">
        <v>2751600</v>
      </c>
      <c r="E31" s="15" t="s">
        <v>19</v>
      </c>
      <c r="F31" s="53">
        <v>130200</v>
      </c>
    </row>
    <row r="32" spans="1:6" ht="21" customHeight="1" x14ac:dyDescent="0.25">
      <c r="A32" s="80" t="s">
        <v>44</v>
      </c>
      <c r="B32" s="76" t="s">
        <v>27</v>
      </c>
      <c r="C32" s="72">
        <v>200000</v>
      </c>
      <c r="D32" s="8">
        <v>2751630</v>
      </c>
      <c r="E32" s="16" t="s">
        <v>45</v>
      </c>
      <c r="F32" s="53">
        <v>50000</v>
      </c>
    </row>
    <row r="33" spans="1:7" ht="39" customHeight="1" x14ac:dyDescent="0.25">
      <c r="A33" s="80"/>
      <c r="B33" s="76"/>
      <c r="C33" s="72"/>
      <c r="D33" s="8">
        <v>2761600</v>
      </c>
      <c r="E33" s="19" t="s">
        <v>46</v>
      </c>
      <c r="F33" s="60">
        <v>1550000</v>
      </c>
    </row>
    <row r="34" spans="1:7" ht="22.5" customHeight="1" x14ac:dyDescent="0.25">
      <c r="A34" s="80" t="s">
        <v>47</v>
      </c>
      <c r="B34" s="76" t="s">
        <v>27</v>
      </c>
      <c r="C34" s="72">
        <v>400000</v>
      </c>
      <c r="D34" s="8">
        <v>2751640</v>
      </c>
      <c r="E34" s="16" t="s">
        <v>48</v>
      </c>
      <c r="F34" s="53">
        <v>200000</v>
      </c>
    </row>
    <row r="35" spans="1:7" ht="92.25" customHeight="1" x14ac:dyDescent="0.25">
      <c r="A35" s="80"/>
      <c r="B35" s="76"/>
      <c r="C35" s="72"/>
      <c r="D35" s="8">
        <v>2751610</v>
      </c>
      <c r="E35" s="16" t="s">
        <v>20</v>
      </c>
      <c r="F35" s="53">
        <v>15000</v>
      </c>
    </row>
    <row r="36" spans="1:7" s="34" customFormat="1" ht="43.15" customHeight="1" x14ac:dyDescent="0.25">
      <c r="A36" s="57" t="s">
        <v>78</v>
      </c>
      <c r="B36" s="47" t="s">
        <v>27</v>
      </c>
      <c r="C36" s="46">
        <v>200000</v>
      </c>
      <c r="D36" s="49">
        <v>3101610</v>
      </c>
      <c r="E36" s="50" t="s">
        <v>77</v>
      </c>
      <c r="F36" s="63">
        <v>117005</v>
      </c>
    </row>
    <row r="37" spans="1:7" ht="52.5" customHeight="1" x14ac:dyDescent="0.25">
      <c r="A37" s="58" t="s">
        <v>49</v>
      </c>
      <c r="B37" s="47" t="s">
        <v>27</v>
      </c>
      <c r="C37" s="46">
        <v>450000</v>
      </c>
      <c r="D37" s="8">
        <v>3111600</v>
      </c>
      <c r="E37" s="16" t="s">
        <v>23</v>
      </c>
      <c r="F37" s="53">
        <v>1100000</v>
      </c>
    </row>
    <row r="38" spans="1:7" ht="54" customHeight="1" x14ac:dyDescent="0.25">
      <c r="A38" s="59" t="s">
        <v>50</v>
      </c>
      <c r="B38" s="47" t="s">
        <v>27</v>
      </c>
      <c r="C38" s="46">
        <v>400000</v>
      </c>
      <c r="D38" s="8">
        <v>3511620</v>
      </c>
      <c r="E38" s="20" t="s">
        <v>51</v>
      </c>
      <c r="F38" s="53">
        <v>300000</v>
      </c>
    </row>
    <row r="39" spans="1:7" ht="39" customHeight="1" x14ac:dyDescent="0.25">
      <c r="A39" s="64" t="s">
        <v>52</v>
      </c>
      <c r="B39" s="47" t="s">
        <v>27</v>
      </c>
      <c r="C39" s="46">
        <v>400000</v>
      </c>
      <c r="D39" s="8">
        <v>3511620</v>
      </c>
      <c r="E39" s="20" t="s">
        <v>51</v>
      </c>
      <c r="F39" s="53">
        <v>60000</v>
      </c>
    </row>
    <row r="40" spans="1:7" ht="39" customHeight="1" x14ac:dyDescent="0.25">
      <c r="A40" s="55" t="s">
        <v>53</v>
      </c>
      <c r="B40" s="47" t="s">
        <v>27</v>
      </c>
      <c r="C40" s="46">
        <v>152000</v>
      </c>
      <c r="D40" s="8">
        <v>3511670</v>
      </c>
      <c r="E40" s="9" t="s">
        <v>54</v>
      </c>
      <c r="F40" s="53">
        <v>400000</v>
      </c>
    </row>
    <row r="41" spans="1:7" s="18" customFormat="1" ht="33" customHeight="1" x14ac:dyDescent="0.25">
      <c r="A41" s="74" t="s">
        <v>55</v>
      </c>
      <c r="B41" s="75"/>
      <c r="C41" s="75"/>
      <c r="D41" s="75"/>
      <c r="E41" s="75"/>
      <c r="F41" s="56"/>
    </row>
    <row r="42" spans="1:7" ht="36" customHeight="1" x14ac:dyDescent="0.25">
      <c r="A42" s="62" t="s">
        <v>56</v>
      </c>
      <c r="B42" s="47" t="s">
        <v>27</v>
      </c>
      <c r="C42" s="46">
        <v>65500</v>
      </c>
      <c r="D42" s="21">
        <v>1101680</v>
      </c>
      <c r="E42" s="22" t="s">
        <v>57</v>
      </c>
      <c r="F42" s="53">
        <v>250000</v>
      </c>
    </row>
    <row r="43" spans="1:7" ht="56.25" customHeight="1" x14ac:dyDescent="0.25">
      <c r="A43" s="58" t="s">
        <v>58</v>
      </c>
      <c r="B43" s="47" t="s">
        <v>27</v>
      </c>
      <c r="C43" s="46">
        <v>150000</v>
      </c>
      <c r="D43" s="21">
        <v>1101690</v>
      </c>
      <c r="E43" s="22" t="s">
        <v>59</v>
      </c>
      <c r="F43" s="53">
        <v>200000</v>
      </c>
    </row>
    <row r="44" spans="1:7" ht="67.5" customHeight="1" x14ac:dyDescent="0.25">
      <c r="A44" s="59" t="s">
        <v>60</v>
      </c>
      <c r="B44" s="47" t="s">
        <v>27</v>
      </c>
      <c r="C44" s="46">
        <v>17000</v>
      </c>
      <c r="D44" s="8">
        <v>2751600</v>
      </c>
      <c r="E44" s="15" t="s">
        <v>19</v>
      </c>
      <c r="F44" s="53">
        <v>170000</v>
      </c>
    </row>
    <row r="45" spans="1:7" ht="47.45" customHeight="1" x14ac:dyDescent="0.25">
      <c r="A45" s="57" t="s">
        <v>61</v>
      </c>
      <c r="B45" s="47" t="s">
        <v>27</v>
      </c>
      <c r="C45" s="46">
        <v>90000</v>
      </c>
      <c r="D45" s="8">
        <v>3511690</v>
      </c>
      <c r="E45" s="15" t="s">
        <v>62</v>
      </c>
      <c r="F45" s="53">
        <v>152684.5</v>
      </c>
      <c r="G45" s="39"/>
    </row>
    <row r="46" spans="1:7" ht="55.5" customHeight="1" x14ac:dyDescent="0.25">
      <c r="A46" s="58" t="s">
        <v>63</v>
      </c>
      <c r="B46" s="47" t="s">
        <v>27</v>
      </c>
      <c r="C46" s="46">
        <v>60000</v>
      </c>
      <c r="D46" s="21">
        <v>3101600</v>
      </c>
      <c r="E46" s="22" t="s">
        <v>64</v>
      </c>
      <c r="F46" s="53">
        <v>250000</v>
      </c>
    </row>
    <row r="47" spans="1:7" ht="39" customHeight="1" x14ac:dyDescent="0.25">
      <c r="A47" s="65" t="s">
        <v>65</v>
      </c>
      <c r="B47" s="47" t="s">
        <v>27</v>
      </c>
      <c r="C47" s="46">
        <v>10000</v>
      </c>
      <c r="D47" s="21">
        <v>3511620</v>
      </c>
      <c r="E47" s="20" t="s">
        <v>51</v>
      </c>
      <c r="F47" s="53">
        <v>70000</v>
      </c>
    </row>
    <row r="48" spans="1:7" s="23" customFormat="1" ht="39" customHeight="1" x14ac:dyDescent="0.25">
      <c r="A48" s="74" t="s">
        <v>66</v>
      </c>
      <c r="B48" s="75"/>
      <c r="C48" s="75"/>
      <c r="D48" s="75"/>
      <c r="E48" s="75"/>
      <c r="F48" s="66"/>
    </row>
    <row r="49" spans="1:6" ht="45" customHeight="1" x14ac:dyDescent="0.25">
      <c r="A49" s="55" t="s">
        <v>67</v>
      </c>
      <c r="B49" s="76" t="s">
        <v>27</v>
      </c>
      <c r="C49" s="72">
        <v>100000</v>
      </c>
      <c r="D49" s="21">
        <v>1002600</v>
      </c>
      <c r="E49" s="20" t="s">
        <v>68</v>
      </c>
      <c r="F49" s="53">
        <v>4846.8</v>
      </c>
    </row>
    <row r="50" spans="1:6" ht="75" customHeight="1" x14ac:dyDescent="0.25">
      <c r="A50" s="59" t="s">
        <v>69</v>
      </c>
      <c r="B50" s="76"/>
      <c r="C50" s="72"/>
      <c r="D50" s="21">
        <v>3111610</v>
      </c>
      <c r="E50" s="24" t="s">
        <v>70</v>
      </c>
      <c r="F50" s="53">
        <v>47083.199999999997</v>
      </c>
    </row>
    <row r="51" spans="1:6" ht="60" customHeight="1" x14ac:dyDescent="0.25">
      <c r="A51" s="59" t="s">
        <v>71</v>
      </c>
      <c r="B51" s="76"/>
      <c r="C51" s="72"/>
      <c r="D51" s="21">
        <v>3507610</v>
      </c>
      <c r="E51" s="20" t="s">
        <v>72</v>
      </c>
      <c r="F51" s="53">
        <v>17310</v>
      </c>
    </row>
    <row r="52" spans="1:6" ht="33" customHeight="1" x14ac:dyDescent="0.25">
      <c r="A52" s="74" t="s">
        <v>73</v>
      </c>
      <c r="B52" s="75"/>
      <c r="C52" s="75"/>
      <c r="D52" s="75"/>
      <c r="E52" s="75"/>
      <c r="F52" s="66"/>
    </row>
    <row r="53" spans="1:6" ht="72" customHeight="1" x14ac:dyDescent="0.25">
      <c r="A53" s="67" t="s">
        <v>74</v>
      </c>
      <c r="B53" s="25" t="s">
        <v>75</v>
      </c>
      <c r="C53" s="37">
        <v>108193000</v>
      </c>
      <c r="D53" s="26">
        <v>3511620</v>
      </c>
      <c r="E53" s="27" t="s">
        <v>51</v>
      </c>
      <c r="F53" s="68">
        <v>55760</v>
      </c>
    </row>
    <row r="54" spans="1:6" ht="36" customHeight="1" x14ac:dyDescent="0.25">
      <c r="A54" s="77" t="s">
        <v>79</v>
      </c>
      <c r="B54" s="78"/>
      <c r="C54" s="78"/>
      <c r="D54" s="78"/>
      <c r="E54" s="78"/>
      <c r="F54" s="79"/>
    </row>
    <row r="55" spans="1:6" ht="45" customHeight="1" thickBot="1" x14ac:dyDescent="0.3">
      <c r="A55" s="55" t="s">
        <v>80</v>
      </c>
      <c r="B55" s="25" t="s">
        <v>27</v>
      </c>
      <c r="C55" s="38">
        <v>50000</v>
      </c>
      <c r="D55" s="21">
        <v>3111620</v>
      </c>
      <c r="E55" s="24" t="s">
        <v>81</v>
      </c>
      <c r="F55" s="69">
        <v>100000</v>
      </c>
    </row>
    <row r="56" spans="1:6" s="17" customFormat="1" ht="24.75" customHeight="1" thickBot="1" x14ac:dyDescent="0.3">
      <c r="A56" s="28"/>
      <c r="B56" s="29"/>
      <c r="C56" s="29"/>
      <c r="D56" s="30"/>
      <c r="E56" s="31" t="s">
        <v>76</v>
      </c>
      <c r="F56" s="70">
        <f>F55+F53+F51+F50+F49+F47+F46+F45+F44+F43+F42+F40+F39+F38+F37+F36+F35+F34+F33+F32+F31+F30+F29+F28+F27+F26+F24+F23+F22+F21+F20+F19+F17+F16+F15+F14+F13+F12+F11+F10+F9+F8+F7</f>
        <v>16110000</v>
      </c>
    </row>
    <row r="57" spans="1:6" ht="24" customHeight="1" x14ac:dyDescent="0.25">
      <c r="A57" s="73"/>
      <c r="B57" s="73"/>
      <c r="C57" s="73"/>
      <c r="D57" s="73"/>
      <c r="E57" s="73"/>
      <c r="F57" s="36"/>
    </row>
  </sheetData>
  <mergeCells count="31">
    <mergeCell ref="A18:E18"/>
    <mergeCell ref="A25:E25"/>
    <mergeCell ref="A32:A33"/>
    <mergeCell ref="B32:B33"/>
    <mergeCell ref="E3:F3"/>
    <mergeCell ref="A4:F4"/>
    <mergeCell ref="A6:E6"/>
    <mergeCell ref="A7:A8"/>
    <mergeCell ref="B7:B8"/>
    <mergeCell ref="C7:C8"/>
    <mergeCell ref="B12:B13"/>
    <mergeCell ref="C12:C13"/>
    <mergeCell ref="A14:A15"/>
    <mergeCell ref="B14:B15"/>
    <mergeCell ref="C14:C15"/>
    <mergeCell ref="E2:F2"/>
    <mergeCell ref="C32:C33"/>
    <mergeCell ref="A57:E57"/>
    <mergeCell ref="A41:E41"/>
    <mergeCell ref="A48:E48"/>
    <mergeCell ref="B49:B51"/>
    <mergeCell ref="C49:C51"/>
    <mergeCell ref="A52:E52"/>
    <mergeCell ref="A54:F54"/>
    <mergeCell ref="A9:A10"/>
    <mergeCell ref="B9:B10"/>
    <mergeCell ref="C9:C10"/>
    <mergeCell ref="A34:A35"/>
    <mergeCell ref="B34:B35"/>
    <mergeCell ref="C34:C35"/>
    <mergeCell ref="A12:A13"/>
  </mergeCells>
  <printOptions horizontalCentered="1"/>
  <pageMargins left="0.39370078740157483" right="0.39370078740157483" top="0.98425196850393704" bottom="0.78740157480314965" header="0.31496062992125984" footer="0.31496062992125984"/>
  <pageSetup paperSize="9" scale="58" fitToHeight="4" orientation="landscape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acedc1b3-a6a6-4744-bb8f-c9b717f8a9c9" elementFormDefault="qualified">
    <xsd:import namespace="http://schemas.microsoft.com/office/2006/documentManagement/type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>
    <_dlc_DocId xmlns="acedc1b3-a6a6-4744-bb8f-c9b717f8a9c9">MFWF-331-51304</_dlc_DocId>
    <_dlc_DocIdUrl xmlns="acedc1b3-a6a6-4744-bb8f-c9b717f8a9c9">
      <Url>http://workflow/04000/04110/_layouts/DocIdRedir.aspx?ID=MFWF-331-51304</Url>
      <Description>MFWF-331-51304</Description>
    </_dlc_DocIdUrl>
  </documentManagement>
</p:properties>
</file>

<file path=customXml/itemProps1.xml><?xml version="1.0" encoding="utf-8"?>
<ds:datastoreItem xmlns:ds="http://schemas.openxmlformats.org/officeDocument/2006/customXml" ds:itemID="{66E2FB90-4584-4989-84BF-8747EC2808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edc1b3-a6a6-4744-bb8f-c9b717f8a9c9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944473FB-C0B7-4866-A53C-A9460EAAA2B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7A878455-4944-48FF-9850-5A0DB22246B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6D45903-AB25-4385-97E0-A2B407CA952E}">
  <ds:schemaRefs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acedc1b3-a6a6-4744-bb8f-c9b717f8a9c9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Додаток 9</vt:lpstr>
      <vt:lpstr>'Додаток 9'!Заголовки_для_друку</vt:lpstr>
      <vt:lpstr>'Додаток 9'!Область_друку</vt:lpstr>
    </vt:vector>
  </TitlesOfParts>
  <Company>Minfin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Користувач Windows</cp:lastModifiedBy>
  <cp:lastPrinted>2017-06-20T20:03:27Z</cp:lastPrinted>
  <dcterms:created xsi:type="dcterms:W3CDTF">2017-02-28T15:00:40Z</dcterms:created>
  <dcterms:modified xsi:type="dcterms:W3CDTF">2017-06-21T08:49:21Z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  <property fmtid="{D5CDD505-2E9C-101B-9397-08002B2CF9AE}" pid="3" name="_dlc_DocIdItemGuid">
    <vt:lpwstr>3cb01553-19b8-4d93-9cb2-46e4465d2775</vt:lpwstr>
  </property>
</Properties>
</file>