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664\"/>
    </mc:Choice>
  </mc:AlternateContent>
  <bookViews>
    <workbookView showSheetTabs="0" xWindow="0" yWindow="0" windowWidth="28800" windowHeight="12435"/>
  </bookViews>
  <sheets>
    <sheet name="Sheet1" sheetId="1" r:id="rId1"/>
    <sheet name="Sheet2" sheetId="2" r:id="rId2"/>
  </sheets>
  <definedNames>
    <definedName name="_xlnm.Print_Area" localSheetId="0">Sheet1!$B$1:$L$17</definedName>
    <definedName name="_xlnm.Print_Area">Sheet1!$A$1:$M$6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" i="1" l="1"/>
  <c r="L12" i="1" s="1"/>
  <c r="G15" i="1"/>
  <c r="G14" i="1"/>
  <c r="L15" i="1"/>
  <c r="K15" i="1"/>
  <c r="L14" i="1"/>
  <c r="K14" i="1"/>
  <c r="J14" i="1"/>
  <c r="F7" i="1"/>
  <c r="L7" i="1" s="1"/>
  <c r="J7" i="1" s="1"/>
  <c r="L10" i="1"/>
  <c r="K10" i="1"/>
  <c r="J10" i="1"/>
  <c r="L9" i="1"/>
  <c r="K9" i="1"/>
  <c r="J9" i="1"/>
  <c r="G6" i="1"/>
  <c r="K6" i="1"/>
  <c r="G7" i="1"/>
  <c r="K7" i="1"/>
  <c r="D8" i="1"/>
  <c r="G8" i="1"/>
  <c r="K8" i="1"/>
  <c r="L8" i="1"/>
  <c r="J8" i="1" s="1"/>
  <c r="D11" i="1"/>
  <c r="K11" i="1"/>
  <c r="D12" i="1"/>
  <c r="K12" i="1"/>
  <c r="J12" i="1" s="1"/>
  <c r="D13" i="1"/>
  <c r="G13" i="1"/>
  <c r="K13" i="1"/>
  <c r="J13" i="1" s="1"/>
  <c r="L13" i="1"/>
  <c r="K17" i="1"/>
  <c r="J15" i="1"/>
  <c r="I11" i="1" l="1"/>
  <c r="D7" i="1"/>
  <c r="G12" i="1"/>
  <c r="F6" i="1"/>
  <c r="L11" i="1" l="1"/>
  <c r="J11" i="1" s="1"/>
  <c r="I17" i="1"/>
  <c r="G11" i="1"/>
  <c r="F17" i="1"/>
  <c r="D17" i="1" s="1"/>
  <c r="D6" i="1"/>
  <c r="L6" i="1"/>
  <c r="J6" i="1" s="1"/>
  <c r="G17" i="1" l="1"/>
  <c r="L17" i="1"/>
  <c r="J17" i="1" s="1"/>
</calcChain>
</file>

<file path=xl/sharedStrings.xml><?xml version="1.0" encoding="utf-8"?>
<sst xmlns="http://schemas.openxmlformats.org/spreadsheetml/2006/main" count="37" uniqueCount="24">
  <si>
    <t>Порівняльна таблиця змін повернення кредитів</t>
  </si>
  <si>
    <t>(тис. грн.)</t>
  </si>
  <si>
    <t>Затверджено</t>
  </si>
  <si>
    <t>Проект з урахуванням запропонованих змін</t>
  </si>
  <si>
    <t>Зміни, що пропонуються</t>
  </si>
  <si>
    <t>Код</t>
  </si>
  <si>
    <t>Найменування</t>
  </si>
  <si>
    <t>Всього</t>
  </si>
  <si>
    <t>загальний фонд</t>
  </si>
  <si>
    <t>спеціальний фонд</t>
  </si>
  <si>
    <t>Повернення коштів, наданих публічному акціонерному товариству «Укргідроенерго» на поворотній основі для реалізації проектів соціально-економічного розвитку</t>
  </si>
  <si>
    <t>2400000</t>
  </si>
  <si>
    <t>Міністерство енергетики та захисту довкілля України</t>
  </si>
  <si>
    <t>2401000</t>
  </si>
  <si>
    <t>Апарат Міністерства енергетики та захисту довкілля України</t>
  </si>
  <si>
    <t>2401460</t>
  </si>
  <si>
    <t>Всього фінансування</t>
  </si>
  <si>
    <t>Закону України про Державний бюджет України на 2020 рік</t>
  </si>
  <si>
    <t>Міністерство енергетики  України</t>
  </si>
  <si>
    <t>Апарат Міністерства енергетики України</t>
  </si>
  <si>
    <t>2401610</t>
  </si>
  <si>
    <t>2401620</t>
  </si>
  <si>
    <t xml:space="preserve">Реконструкція гідроелектростанцій ПАТ "Укргідроенерго" </t>
  </si>
  <si>
    <t>Реконструкція, капітальний ремонт та технічне переоснащення магістрального газопроводу Уренгой-Помари-Ужгород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</si>
</sst>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20"/>
      <name val="Arial"/>
      <family val="2"/>
      <charset val="204"/>
    </font>
    <font>
      <sz val="9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Times New Roman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3" fillId="0" borderId="0" xfId="0" applyFont="1" applyAlignment="1">
      <alignment horizontal="centerContinuous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right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0" xfId="0" applyFont="1"/>
    <xf numFmtId="0" fontId="3" fillId="0" borderId="0" xfId="0" applyNumberFormat="1" applyFont="1" applyFill="1" applyAlignment="1" applyProtection="1">
      <alignment horizontal="centerContinuous"/>
    </xf>
    <xf numFmtId="0" fontId="0" fillId="0" borderId="4" xfId="0" applyBorder="1" applyAlignment="1">
      <alignment horizontal="center" vertical="center"/>
    </xf>
    <xf numFmtId="0" fontId="0" fillId="0" borderId="4" xfId="0" applyNumberFormat="1" applyFont="1" applyFill="1" applyBorder="1" applyAlignment="1" applyProtection="1">
      <alignment horizontal="centerContinuous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vertical="top"/>
    </xf>
    <xf numFmtId="0" fontId="2" fillId="2" borderId="7" xfId="0" applyFont="1" applyFill="1" applyBorder="1" applyAlignment="1">
      <alignment wrapText="1"/>
    </xf>
    <xf numFmtId="164" fontId="2" fillId="2" borderId="7" xfId="0" applyNumberFormat="1" applyFont="1" applyFill="1" applyBorder="1"/>
    <xf numFmtId="0" fontId="5" fillId="0" borderId="7" xfId="0" applyFont="1" applyBorder="1" applyAlignment="1">
      <alignment vertical="top"/>
    </xf>
    <xf numFmtId="0" fontId="5" fillId="0" borderId="7" xfId="0" applyFont="1" applyBorder="1" applyAlignment="1">
      <alignment wrapText="1"/>
    </xf>
    <xf numFmtId="164" fontId="5" fillId="0" borderId="7" xfId="0" applyNumberFormat="1" applyFont="1" applyBorder="1"/>
    <xf numFmtId="0" fontId="1" fillId="0" borderId="7" xfId="0" applyFont="1" applyBorder="1" applyAlignment="1">
      <alignment vertical="top"/>
    </xf>
    <xf numFmtId="0" fontId="1" fillId="0" borderId="7" xfId="0" applyFont="1" applyBorder="1" applyAlignment="1">
      <alignment wrapText="1"/>
    </xf>
    <xf numFmtId="164" fontId="1" fillId="0" borderId="7" xfId="0" applyNumberFormat="1" applyFont="1" applyBorder="1"/>
    <xf numFmtId="0" fontId="2" fillId="3" borderId="7" xfId="0" applyFont="1" applyFill="1" applyBorder="1" applyAlignment="1">
      <alignment vertical="top"/>
    </xf>
    <xf numFmtId="0" fontId="2" fillId="3" borderId="7" xfId="0" applyFont="1" applyFill="1" applyBorder="1" applyAlignment="1">
      <alignment wrapText="1"/>
    </xf>
    <xf numFmtId="164" fontId="2" fillId="3" borderId="7" xfId="0" applyNumberFormat="1" applyFont="1" applyFill="1" applyBorder="1"/>
    <xf numFmtId="0" fontId="3" fillId="0" borderId="0" xfId="0" applyNumberFormat="1" applyFont="1" applyFill="1" applyAlignment="1" applyProtection="1">
      <alignment horizontal="center"/>
    </xf>
  </cellXfs>
  <cellStyles count="2">
    <cellStyle name="Звичайний" xfId="0" builtinId="0"/>
    <cellStyle name="Звичайни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showZeros="0" tabSelected="1" view="pageBreakPreview" zoomScaleNormal="100" zoomScaleSheetLayoutView="100" workbookViewId="0">
      <selection activeCell="I22" sqref="I22"/>
    </sheetView>
  </sheetViews>
  <sheetFormatPr defaultRowHeight="12.75" x14ac:dyDescent="0.2"/>
  <cols>
    <col min="1" max="2" width="9.140625" customWidth="1"/>
    <col min="3" max="3" width="55.28515625" customWidth="1"/>
    <col min="4" max="12" width="13.5703125" customWidth="1"/>
    <col min="13" max="13" width="12.85546875" customWidth="1"/>
  </cols>
  <sheetData>
    <row r="1" spans="1:13" ht="25.5" x14ac:dyDescent="0.35">
      <c r="A1" s="9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5.5" x14ac:dyDescent="0.35">
      <c r="B2" s="26" t="s">
        <v>17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1"/>
    </row>
    <row r="3" spans="1:13" s="4" customFormat="1" ht="12" x14ac:dyDescent="0.2">
      <c r="L3" s="5" t="s">
        <v>1</v>
      </c>
    </row>
    <row r="4" spans="1:13" x14ac:dyDescent="0.2">
      <c r="B4" s="3"/>
      <c r="C4" s="10"/>
      <c r="D4" s="11" t="s">
        <v>2</v>
      </c>
      <c r="E4" s="6"/>
      <c r="F4" s="6"/>
      <c r="G4" s="11" t="s">
        <v>3</v>
      </c>
      <c r="H4" s="6"/>
      <c r="I4" s="6"/>
      <c r="J4" s="11" t="s">
        <v>4</v>
      </c>
      <c r="K4" s="6"/>
      <c r="L4" s="7"/>
    </row>
    <row r="5" spans="1:13" ht="25.5" x14ac:dyDescent="0.2">
      <c r="B5" s="12" t="s">
        <v>5</v>
      </c>
      <c r="C5" s="12" t="s">
        <v>6</v>
      </c>
      <c r="D5" s="13" t="s">
        <v>7</v>
      </c>
      <c r="E5" s="12" t="s">
        <v>8</v>
      </c>
      <c r="F5" s="12" t="s">
        <v>9</v>
      </c>
      <c r="G5" s="13" t="s">
        <v>7</v>
      </c>
      <c r="H5" s="12" t="s">
        <v>8</v>
      </c>
      <c r="I5" s="12" t="s">
        <v>9</v>
      </c>
      <c r="J5" s="13" t="s">
        <v>7</v>
      </c>
      <c r="K5" s="12" t="s">
        <v>8</v>
      </c>
      <c r="L5" s="12" t="s">
        <v>9</v>
      </c>
      <c r="M5" s="2"/>
    </row>
    <row r="6" spans="1:13" x14ac:dyDescent="0.2">
      <c r="B6" s="14">
        <v>2400000</v>
      </c>
      <c r="C6" s="15" t="s">
        <v>12</v>
      </c>
      <c r="D6" s="16">
        <f t="shared" ref="D6:D17" si="0">E6+F6</f>
        <v>1047030.4</v>
      </c>
      <c r="E6" s="16">
        <v>0</v>
      </c>
      <c r="F6" s="16">
        <f>F7</f>
        <v>1047030.4</v>
      </c>
      <c r="G6" s="16">
        <f t="shared" ref="G6:G17" si="1">H6+I6</f>
        <v>0</v>
      </c>
      <c r="H6" s="16">
        <v>0</v>
      </c>
      <c r="I6" s="16">
        <v>0</v>
      </c>
      <c r="J6" s="16">
        <f t="shared" ref="J6:J17" si="2">K6+L6</f>
        <v>-1047030.4</v>
      </c>
      <c r="K6" s="16">
        <f t="shared" ref="K6:K17" si="3">H6-E6</f>
        <v>0</v>
      </c>
      <c r="L6" s="16">
        <f t="shared" ref="L6:L17" si="4">I6-F6</f>
        <v>-1047030.4</v>
      </c>
    </row>
    <row r="7" spans="1:13" ht="25.5" x14ac:dyDescent="0.2">
      <c r="B7" s="17" t="s">
        <v>13</v>
      </c>
      <c r="C7" s="18" t="s">
        <v>14</v>
      </c>
      <c r="D7" s="19">
        <f t="shared" si="0"/>
        <v>1047030.4</v>
      </c>
      <c r="E7" s="19">
        <v>0</v>
      </c>
      <c r="F7" s="19">
        <f>F8+F9+F10</f>
        <v>1047030.4</v>
      </c>
      <c r="G7" s="19">
        <f t="shared" si="1"/>
        <v>0</v>
      </c>
      <c r="H7" s="19">
        <v>0</v>
      </c>
      <c r="I7" s="19">
        <v>0</v>
      </c>
      <c r="J7" s="19">
        <f t="shared" si="2"/>
        <v>-1047030.4</v>
      </c>
      <c r="K7" s="19">
        <f t="shared" si="3"/>
        <v>0</v>
      </c>
      <c r="L7" s="19">
        <f t="shared" si="4"/>
        <v>-1047030.4</v>
      </c>
    </row>
    <row r="8" spans="1:13" ht="38.25" x14ac:dyDescent="0.2">
      <c r="B8" s="20" t="s">
        <v>15</v>
      </c>
      <c r="C8" s="21" t="s">
        <v>10</v>
      </c>
      <c r="D8" s="22">
        <f t="shared" si="0"/>
        <v>-289748.59999999998</v>
      </c>
      <c r="E8" s="22">
        <v>0</v>
      </c>
      <c r="F8" s="22">
        <v>-289748.59999999998</v>
      </c>
      <c r="G8" s="22">
        <f t="shared" si="1"/>
        <v>0</v>
      </c>
      <c r="H8" s="22">
        <v>0</v>
      </c>
      <c r="I8" s="22">
        <v>0</v>
      </c>
      <c r="J8" s="22">
        <f t="shared" si="2"/>
        <v>289748.59999999998</v>
      </c>
      <c r="K8" s="22">
        <f t="shared" si="3"/>
        <v>0</v>
      </c>
      <c r="L8" s="22">
        <f t="shared" si="4"/>
        <v>289748.59999999998</v>
      </c>
    </row>
    <row r="9" spans="1:13" x14ac:dyDescent="0.2">
      <c r="B9" s="20" t="s">
        <v>20</v>
      </c>
      <c r="C9" s="21" t="s">
        <v>22</v>
      </c>
      <c r="D9" s="22">
        <v>796779</v>
      </c>
      <c r="E9" s="22"/>
      <c r="F9" s="22">
        <v>796779</v>
      </c>
      <c r="G9" s="22"/>
      <c r="H9" s="22"/>
      <c r="I9" s="22"/>
      <c r="J9" s="22">
        <f>K9+L9</f>
        <v>-796779</v>
      </c>
      <c r="K9" s="22">
        <f>H9-E9</f>
        <v>0</v>
      </c>
      <c r="L9" s="22">
        <f>I9-F9</f>
        <v>-796779</v>
      </c>
    </row>
    <row r="10" spans="1:13" ht="38.25" x14ac:dyDescent="0.2">
      <c r="B10" s="20" t="s">
        <v>21</v>
      </c>
      <c r="C10" s="21" t="s">
        <v>23</v>
      </c>
      <c r="D10" s="22">
        <v>540000</v>
      </c>
      <c r="E10" s="22"/>
      <c r="F10" s="22">
        <v>540000</v>
      </c>
      <c r="G10" s="22"/>
      <c r="H10" s="22"/>
      <c r="I10" s="22"/>
      <c r="J10" s="22">
        <f>K10+L10</f>
        <v>-540000</v>
      </c>
      <c r="K10" s="22">
        <f>H10-E10</f>
        <v>0</v>
      </c>
      <c r="L10" s="22">
        <f>I10-F10</f>
        <v>-540000</v>
      </c>
    </row>
    <row r="11" spans="1:13" x14ac:dyDescent="0.2">
      <c r="B11" s="14" t="s">
        <v>11</v>
      </c>
      <c r="C11" s="15" t="s">
        <v>18</v>
      </c>
      <c r="D11" s="16">
        <f t="shared" si="0"/>
        <v>0</v>
      </c>
      <c r="E11" s="16">
        <v>0</v>
      </c>
      <c r="F11" s="16">
        <v>0</v>
      </c>
      <c r="G11" s="16">
        <f t="shared" si="1"/>
        <v>1047030.4</v>
      </c>
      <c r="H11" s="16">
        <v>0</v>
      </c>
      <c r="I11" s="16">
        <f>I12</f>
        <v>1047030.4</v>
      </c>
      <c r="J11" s="16">
        <f t="shared" si="2"/>
        <v>1047030.4</v>
      </c>
      <c r="K11" s="16">
        <f t="shared" si="3"/>
        <v>0</v>
      </c>
      <c r="L11" s="16">
        <f t="shared" si="4"/>
        <v>1047030.4</v>
      </c>
    </row>
    <row r="12" spans="1:13" x14ac:dyDescent="0.2">
      <c r="B12" s="17" t="s">
        <v>13</v>
      </c>
      <c r="C12" s="18" t="s">
        <v>19</v>
      </c>
      <c r="D12" s="19">
        <f t="shared" si="0"/>
        <v>0</v>
      </c>
      <c r="E12" s="19">
        <v>0</v>
      </c>
      <c r="F12" s="19">
        <v>0</v>
      </c>
      <c r="G12" s="19">
        <f t="shared" si="1"/>
        <v>1047030.4</v>
      </c>
      <c r="H12" s="19">
        <v>0</v>
      </c>
      <c r="I12" s="19">
        <f>I13+I14+I15</f>
        <v>1047030.4</v>
      </c>
      <c r="J12" s="19">
        <f t="shared" si="2"/>
        <v>1047030.4</v>
      </c>
      <c r="K12" s="19">
        <f t="shared" si="3"/>
        <v>0</v>
      </c>
      <c r="L12" s="19">
        <f t="shared" si="4"/>
        <v>1047030.4</v>
      </c>
    </row>
    <row r="13" spans="1:13" ht="38.25" x14ac:dyDescent="0.2">
      <c r="B13" s="20" t="s">
        <v>15</v>
      </c>
      <c r="C13" s="21" t="s">
        <v>10</v>
      </c>
      <c r="D13" s="22">
        <f t="shared" si="0"/>
        <v>0</v>
      </c>
      <c r="E13" s="22">
        <v>0</v>
      </c>
      <c r="F13" s="22">
        <v>0</v>
      </c>
      <c r="G13" s="22">
        <f t="shared" si="1"/>
        <v>-289748.59999999998</v>
      </c>
      <c r="H13" s="22">
        <v>0</v>
      </c>
      <c r="I13" s="22">
        <v>-289748.59999999998</v>
      </c>
      <c r="J13" s="22">
        <f t="shared" si="2"/>
        <v>-289748.59999999998</v>
      </c>
      <c r="K13" s="22">
        <f t="shared" si="3"/>
        <v>0</v>
      </c>
      <c r="L13" s="22">
        <f t="shared" si="4"/>
        <v>-289748.59999999998</v>
      </c>
    </row>
    <row r="14" spans="1:13" x14ac:dyDescent="0.2">
      <c r="B14" s="20" t="s">
        <v>20</v>
      </c>
      <c r="C14" s="21" t="s">
        <v>22</v>
      </c>
      <c r="D14" s="22"/>
      <c r="E14" s="22"/>
      <c r="F14" s="22"/>
      <c r="G14" s="22">
        <f t="shared" si="1"/>
        <v>796779</v>
      </c>
      <c r="H14" s="22"/>
      <c r="I14" s="22">
        <v>796779</v>
      </c>
      <c r="J14" s="22">
        <f t="shared" si="2"/>
        <v>796779</v>
      </c>
      <c r="K14" s="22">
        <f t="shared" si="3"/>
        <v>0</v>
      </c>
      <c r="L14" s="22">
        <f t="shared" si="4"/>
        <v>796779</v>
      </c>
    </row>
    <row r="15" spans="1:13" ht="38.25" x14ac:dyDescent="0.2">
      <c r="B15" s="20" t="s">
        <v>21</v>
      </c>
      <c r="C15" s="21" t="s">
        <v>23</v>
      </c>
      <c r="D15" s="22"/>
      <c r="E15" s="22"/>
      <c r="F15" s="22"/>
      <c r="G15" s="22">
        <f t="shared" si="1"/>
        <v>540000</v>
      </c>
      <c r="H15" s="22"/>
      <c r="I15" s="22">
        <v>540000</v>
      </c>
      <c r="J15" s="22">
        <f t="shared" si="2"/>
        <v>540000</v>
      </c>
      <c r="K15" s="22">
        <f t="shared" si="3"/>
        <v>0</v>
      </c>
      <c r="L15" s="22">
        <f t="shared" si="4"/>
        <v>540000</v>
      </c>
    </row>
    <row r="16" spans="1:13" x14ac:dyDescent="0.2">
      <c r="B16" s="20"/>
      <c r="C16" s="21"/>
      <c r="D16" s="22"/>
      <c r="E16" s="22"/>
      <c r="F16" s="22"/>
      <c r="G16" s="22"/>
      <c r="H16" s="22"/>
      <c r="I16" s="22"/>
      <c r="J16" s="22"/>
      <c r="K16" s="22"/>
      <c r="L16" s="22"/>
    </row>
    <row r="17" spans="2:12" x14ac:dyDescent="0.2">
      <c r="B17" s="23"/>
      <c r="C17" s="24" t="s">
        <v>16</v>
      </c>
      <c r="D17" s="25">
        <f t="shared" si="0"/>
        <v>1047030.4</v>
      </c>
      <c r="E17" s="25">
        <v>0</v>
      </c>
      <c r="F17" s="25">
        <f>F6+F11</f>
        <v>1047030.4</v>
      </c>
      <c r="G17" s="25">
        <f t="shared" si="1"/>
        <v>1047030.4</v>
      </c>
      <c r="H17" s="25">
        <v>0</v>
      </c>
      <c r="I17" s="25">
        <f>I11+I6</f>
        <v>1047030.4</v>
      </c>
      <c r="J17" s="25">
        <f t="shared" si="2"/>
        <v>0</v>
      </c>
      <c r="K17" s="25">
        <f t="shared" si="3"/>
        <v>0</v>
      </c>
      <c r="L17" s="25">
        <f t="shared" si="4"/>
        <v>0</v>
      </c>
    </row>
    <row r="23" spans="2:12" x14ac:dyDescent="0.2">
      <c r="B23" s="8"/>
    </row>
  </sheetData>
  <mergeCells count="1">
    <mergeCell ref="B2:L2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76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B378FF-3AAB-4AEE-B098-D860396154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1A1890-ABCA-42C9-BC5F-DC0BF1E1A91D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34080153-28b6-45f6-b1c8-49842029d766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AF8C768-E7ED-4241-AF33-4B7CDD4EF0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Sheet1!Область_друку</vt:lpstr>
      <vt:lpstr>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2020-06-16T01:44:01Z</dcterms:created>
  <dcterms:modified xsi:type="dcterms:W3CDTF">2020-06-16T13:44:16Z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