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664\"/>
    </mc:Choice>
  </mc:AlternateContent>
  <bookViews>
    <workbookView xWindow="0" yWindow="0" windowWidth="28800" windowHeight="12435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  <definedName name="_xlnm.Print_Area" localSheetId="0">'видатки і кредитування'!$A$1:$K$84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4" i="1" l="1"/>
  <c r="C24" i="1"/>
  <c r="G65" i="1"/>
  <c r="H65" i="1"/>
  <c r="F65" i="1"/>
  <c r="F49" i="1"/>
  <c r="G7" i="1"/>
  <c r="G8" i="1"/>
  <c r="H8" i="1"/>
  <c r="H7" i="1" s="1"/>
  <c r="I8" i="1"/>
  <c r="K46" i="1" l="1"/>
  <c r="J46" i="1"/>
  <c r="I46" i="1"/>
  <c r="K45" i="1"/>
  <c r="J45" i="1"/>
  <c r="I45" i="1"/>
  <c r="K44" i="1"/>
  <c r="J44" i="1"/>
  <c r="I44" i="1"/>
  <c r="K17" i="1"/>
  <c r="J17" i="1"/>
  <c r="I17" i="1"/>
  <c r="G82" i="1"/>
  <c r="H82" i="1"/>
  <c r="K82" i="1" s="1"/>
  <c r="F82" i="1"/>
  <c r="G75" i="1"/>
  <c r="H75" i="1"/>
  <c r="K75" i="1" s="1"/>
  <c r="F75" i="1"/>
  <c r="I75" i="1" s="1"/>
  <c r="G67" i="1"/>
  <c r="H67" i="1"/>
  <c r="F67" i="1"/>
  <c r="G62" i="1"/>
  <c r="H62" i="1"/>
  <c r="F62" i="1"/>
  <c r="I62" i="1" s="1"/>
  <c r="G48" i="1"/>
  <c r="J48" i="1" s="1"/>
  <c r="H48" i="1"/>
  <c r="F48" i="1"/>
  <c r="I48" i="1" s="1"/>
  <c r="G58" i="1"/>
  <c r="J58" i="1" s="1"/>
  <c r="H58" i="1"/>
  <c r="F58" i="1"/>
  <c r="I58" i="1" s="1"/>
  <c r="K84" i="1"/>
  <c r="J84" i="1"/>
  <c r="I84" i="1"/>
  <c r="K83" i="1"/>
  <c r="J83" i="1"/>
  <c r="I83" i="1"/>
  <c r="J82" i="1"/>
  <c r="I82" i="1"/>
  <c r="K81" i="1"/>
  <c r="J81" i="1"/>
  <c r="I81" i="1"/>
  <c r="K80" i="1"/>
  <c r="J80" i="1"/>
  <c r="I80" i="1"/>
  <c r="K79" i="1"/>
  <c r="J79" i="1"/>
  <c r="I79" i="1"/>
  <c r="K78" i="1"/>
  <c r="J78" i="1"/>
  <c r="I78" i="1"/>
  <c r="K77" i="1"/>
  <c r="J77" i="1"/>
  <c r="I77" i="1"/>
  <c r="K76" i="1"/>
  <c r="J76" i="1"/>
  <c r="I76" i="1"/>
  <c r="J75" i="1"/>
  <c r="K74" i="1"/>
  <c r="J74" i="1"/>
  <c r="I74" i="1"/>
  <c r="K73" i="1"/>
  <c r="J73" i="1"/>
  <c r="I73" i="1"/>
  <c r="K72" i="1"/>
  <c r="J72" i="1"/>
  <c r="I72" i="1"/>
  <c r="K71" i="1"/>
  <c r="J71" i="1"/>
  <c r="I71" i="1"/>
  <c r="K70" i="1"/>
  <c r="J70" i="1"/>
  <c r="I70" i="1"/>
  <c r="K69" i="1"/>
  <c r="J69" i="1"/>
  <c r="I69" i="1"/>
  <c r="K68" i="1"/>
  <c r="J68" i="1"/>
  <c r="I68" i="1"/>
  <c r="K67" i="1"/>
  <c r="J67" i="1"/>
  <c r="I67" i="1"/>
  <c r="K66" i="1"/>
  <c r="J66" i="1"/>
  <c r="I66" i="1"/>
  <c r="K65" i="1"/>
  <c r="J65" i="1"/>
  <c r="I65" i="1"/>
  <c r="K64" i="1"/>
  <c r="J64" i="1"/>
  <c r="I64" i="1"/>
  <c r="K63" i="1"/>
  <c r="J63" i="1"/>
  <c r="I63" i="1"/>
  <c r="K62" i="1"/>
  <c r="J62" i="1"/>
  <c r="K61" i="1"/>
  <c r="J61" i="1"/>
  <c r="I61" i="1"/>
  <c r="K60" i="1"/>
  <c r="J60" i="1"/>
  <c r="I60" i="1"/>
  <c r="K59" i="1"/>
  <c r="J59" i="1"/>
  <c r="I59" i="1"/>
  <c r="K58" i="1"/>
  <c r="K57" i="1"/>
  <c r="J57" i="1"/>
  <c r="I57" i="1"/>
  <c r="K56" i="1"/>
  <c r="J56" i="1"/>
  <c r="I56" i="1"/>
  <c r="K55" i="1"/>
  <c r="J55" i="1"/>
  <c r="I55" i="1"/>
  <c r="K54" i="1"/>
  <c r="J54" i="1"/>
  <c r="I54" i="1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3" i="1"/>
  <c r="J43" i="1"/>
  <c r="I43" i="1"/>
  <c r="K42" i="1"/>
  <c r="J42" i="1"/>
  <c r="I42" i="1"/>
  <c r="K41" i="1"/>
  <c r="J41" i="1"/>
  <c r="I41" i="1"/>
  <c r="K40" i="1"/>
  <c r="J40" i="1"/>
  <c r="I40" i="1"/>
  <c r="K39" i="1"/>
  <c r="J39" i="1"/>
  <c r="I39" i="1"/>
  <c r="K38" i="1"/>
  <c r="J38" i="1"/>
  <c r="I38" i="1"/>
  <c r="K37" i="1"/>
  <c r="J37" i="1"/>
  <c r="I37" i="1"/>
  <c r="K36" i="1"/>
  <c r="J36" i="1"/>
  <c r="I36" i="1"/>
  <c r="K35" i="1"/>
  <c r="J35" i="1"/>
  <c r="I35" i="1"/>
  <c r="D34" i="1"/>
  <c r="J34" i="1" s="1"/>
  <c r="E34" i="1"/>
  <c r="K34" i="1" s="1"/>
  <c r="C34" i="1"/>
  <c r="I34" i="1" s="1"/>
  <c r="D26" i="1"/>
  <c r="J26" i="1" s="1"/>
  <c r="E26" i="1"/>
  <c r="C26" i="1"/>
  <c r="K33" i="1"/>
  <c r="J33" i="1"/>
  <c r="I33" i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K26" i="1"/>
  <c r="I26" i="1"/>
  <c r="K25" i="1"/>
  <c r="J25" i="1"/>
  <c r="I25" i="1"/>
  <c r="K24" i="1"/>
  <c r="J24" i="1"/>
  <c r="I24" i="1"/>
  <c r="D21" i="1"/>
  <c r="J21" i="1" s="1"/>
  <c r="E21" i="1"/>
  <c r="K21" i="1" s="1"/>
  <c r="C21" i="1"/>
  <c r="I21" i="1" s="1"/>
  <c r="K23" i="1"/>
  <c r="J23" i="1"/>
  <c r="I23" i="1"/>
  <c r="K22" i="1"/>
  <c r="J22" i="1"/>
  <c r="I22" i="1"/>
  <c r="K20" i="1"/>
  <c r="J20" i="1"/>
  <c r="I20" i="1"/>
  <c r="K19" i="1"/>
  <c r="J19" i="1"/>
  <c r="I19" i="1"/>
  <c r="K18" i="1"/>
  <c r="J18" i="1"/>
  <c r="I18" i="1"/>
  <c r="I13" i="1"/>
  <c r="J13" i="1"/>
  <c r="K13" i="1"/>
  <c r="I14" i="1"/>
  <c r="J14" i="1"/>
  <c r="K14" i="1"/>
  <c r="I15" i="1"/>
  <c r="J15" i="1"/>
  <c r="K15" i="1"/>
  <c r="I16" i="1"/>
  <c r="J16" i="1"/>
  <c r="K16" i="1"/>
  <c r="I12" i="1"/>
  <c r="J12" i="1"/>
  <c r="K12" i="1"/>
  <c r="I11" i="1"/>
  <c r="J11" i="1"/>
  <c r="K11" i="1"/>
  <c r="J10" i="1"/>
  <c r="K10" i="1"/>
  <c r="I10" i="1"/>
  <c r="K9" i="1"/>
  <c r="J9" i="1"/>
  <c r="J7" i="1" s="1"/>
  <c r="I9" i="1"/>
  <c r="I7" i="1" s="1"/>
  <c r="F8" i="1"/>
  <c r="F7" i="1" s="1"/>
  <c r="K7" i="1" l="1"/>
  <c r="K6" i="1" s="1"/>
  <c r="J6" i="1"/>
  <c r="I6" i="1" s="1"/>
  <c r="G47" i="1"/>
  <c r="K48" i="1"/>
  <c r="H47" i="1"/>
  <c r="K47" i="1" s="1"/>
  <c r="J47" i="1" l="1"/>
  <c r="F47" i="1"/>
  <c r="I47" i="1" s="1"/>
</calcChain>
</file>

<file path=xl/sharedStrings.xml><?xml version="1.0" encoding="utf-8"?>
<sst xmlns="http://schemas.openxmlformats.org/spreadsheetml/2006/main" count="123" uniqueCount="82">
  <si>
    <t>Всього</t>
  </si>
  <si>
    <t>2400000</t>
  </si>
  <si>
    <t>2401000</t>
  </si>
  <si>
    <t>2401010</t>
  </si>
  <si>
    <t>2401160</t>
  </si>
  <si>
    <t>Збереження природно-заповідного фонду</t>
  </si>
  <si>
    <t>2401270</t>
  </si>
  <si>
    <t>Здійснення природоохоронних заходів, зокрема з покращення стану довкілля</t>
  </si>
  <si>
    <t>2402000</t>
  </si>
  <si>
    <t>Державне агентство рибного господарства України</t>
  </si>
  <si>
    <t>2402010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</si>
  <si>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</si>
  <si>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</si>
  <si>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</si>
  <si>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</si>
  <si>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</si>
  <si>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</si>
  <si>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</si>
  <si>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</si>
  <si>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</si>
  <si>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</si>
  <si>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</si>
  <si>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</si>
  <si>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</si>
  <si>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</si>
  <si>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</si>
  <si>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</si>
  <si>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</si>
  <si>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</si>
  <si>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</si>
  <si>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</si>
  <si>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</si>
  <si>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</si>
  <si>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</si>
  <si>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</si>
  <si>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</si>
  <si>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</si>
  <si>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</si>
  <si>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</si>
  <si>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</si>
  <si>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2409000</t>
  </si>
  <si>
    <t>Державне агентство лісових ресурсів України</t>
  </si>
  <si>
    <t>2409010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</si>
  <si>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</si>
  <si>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</si>
  <si>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</si>
  <si>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</si>
  <si>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</si>
  <si>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</si>
  <si>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</si>
  <si>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</si>
  <si>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</si>
  <si>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</si>
  <si>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</si>
  <si>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</si>
  <si>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</si>
  <si>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Здійснення заходів щодо реалізації пріоритетів розвитку сфери охорони навколишнього природного середовища</t>
  </si>
  <si>
    <t>Забезпечення діяльності Національного центру обліку викидів парникових газів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</si>
  <si>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</si>
  <si>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Забезпечення діяльності Національної комісії з радіаційного захисту населення України</t>
  </si>
  <si>
    <t>Міжнародна діяльність у галузі рибного  господарства</t>
  </si>
  <si>
    <t>Розвиток мінерально-сировинної бази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</si>
  <si>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</si>
  <si>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Першочергове забезпечення сільських населених пунктів централізованим водопостачанням</t>
  </si>
  <si>
    <t>Керівництво та управління діяльністю у зоні відчуження</t>
  </si>
  <si>
    <t>Радіологічний захист населення та екологічне оздоровлення території, що зазнала радіоактивного забруднення</t>
  </si>
  <si>
    <t>Збереження етнокультурної спадщини регіонів, постраждалих від наслідків Чорнобильської катастрофи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</si>
  <si>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</si>
  <si>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</si>
  <si>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</si>
  <si>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</si>
  <si>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>Міністерство енергетики України</t>
  </si>
  <si>
    <t>Апарат Міністерства енергетики України</t>
  </si>
  <si>
    <t xml:space="preserve">Загальне керівництво та управління у сфері енергетики </t>
  </si>
  <si>
    <t xml:space="preserve">Наукова і науково-технічна діяльність у сфері енергетики </t>
  </si>
  <si>
    <t>2410000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</si>
  <si>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</si>
  <si>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</si>
  <si>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</si>
  <si>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Міністерство енергетики України (загальнодержавні видатки та кредитування)</t>
  </si>
  <si>
    <t xml:space="preserve">Наукова і науково-технічна діяльність у сфері захисту довкілля та природних ресурсів </t>
  </si>
  <si>
    <t>Порівняльна таблиця змін видатків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</si>
</sst>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28">
    <xf numFmtId="0" fontId="0" fillId="0" borderId="0" xfId="0">
      <alignment vertical="top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>
      <alignment vertical="top"/>
    </xf>
    <xf numFmtId="0" fontId="7" fillId="0" borderId="6" xfId="0" applyFont="1" applyBorder="1">
      <alignment vertical="top"/>
    </xf>
    <xf numFmtId="0" fontId="7" fillId="0" borderId="6" xfId="0" applyFont="1" applyBorder="1" applyAlignment="1">
      <alignment vertical="top" wrapText="1"/>
    </xf>
    <xf numFmtId="164" fontId="7" fillId="0" borderId="6" xfId="0" applyNumberFormat="1" applyFont="1" applyBorder="1">
      <alignment vertical="top"/>
    </xf>
    <xf numFmtId="0" fontId="7" fillId="0" borderId="0" xfId="0" applyFont="1">
      <alignment vertical="top"/>
    </xf>
    <xf numFmtId="0" fontId="0" fillId="0" borderId="6" xfId="0" applyBorder="1">
      <alignment vertical="top"/>
    </xf>
    <xf numFmtId="0" fontId="0" fillId="0" borderId="6" xfId="0" applyBorder="1" applyAlignment="1">
      <alignment vertical="top" wrapText="1"/>
    </xf>
    <xf numFmtId="164" fontId="2" fillId="0" borderId="6" xfId="0" applyNumberFormat="1" applyFont="1" applyBorder="1">
      <alignment vertical="top"/>
    </xf>
    <xf numFmtId="0" fontId="6" fillId="0" borderId="6" xfId="0" applyFont="1" applyBorder="1">
      <alignment vertical="top"/>
    </xf>
    <xf numFmtId="0" fontId="6" fillId="0" borderId="6" xfId="0" applyFont="1" applyBorder="1" applyAlignment="1">
      <alignment vertical="top" wrapText="1"/>
    </xf>
    <xf numFmtId="0" fontId="0" fillId="0" borderId="8" xfId="0" applyNumberFormat="1" applyFont="1" applyFill="1" applyBorder="1" applyAlignment="1" applyProtection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8" xfId="0" applyNumberFormat="1" applyFont="1" applyFill="1" applyBorder="1" applyAlignment="1" applyProtection="1">
      <alignment vertical="top" wrapText="1"/>
    </xf>
    <xf numFmtId="164" fontId="6" fillId="2" borderId="6" xfId="0" applyNumberFormat="1" applyFont="1" applyFill="1" applyBorder="1">
      <alignment vertical="top"/>
    </xf>
    <xf numFmtId="164" fontId="7" fillId="2" borderId="6" xfId="0" applyNumberFormat="1" applyFont="1" applyFill="1" applyBorder="1">
      <alignment vertical="top"/>
    </xf>
    <xf numFmtId="164" fontId="2" fillId="2" borderId="6" xfId="0" applyNumberFormat="1" applyFont="1" applyFill="1" applyBorder="1">
      <alignment vertical="top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4"/>
  <sheetViews>
    <sheetView showZeros="0" tabSelected="1" showOutlineSymbols="0" zoomScaleNormal="100" workbookViewId="0">
      <selection sqref="A1:K1"/>
    </sheetView>
  </sheetViews>
  <sheetFormatPr defaultColWidth="6.85546875" defaultRowHeight="12.75" x14ac:dyDescent="0.2"/>
  <cols>
    <col min="1" max="1" width="8.28515625" customWidth="1"/>
    <col min="2" max="2" width="41.140625" customWidth="1"/>
    <col min="3" max="4" width="14.42578125" bestFit="1" customWidth="1"/>
    <col min="5" max="5" width="12.7109375" bestFit="1" customWidth="1"/>
    <col min="6" max="6" width="15" customWidth="1"/>
    <col min="7" max="7" width="14.85546875" customWidth="1"/>
    <col min="8" max="8" width="15" customWidth="1"/>
    <col min="9" max="10" width="12.28515625" bestFit="1" customWidth="1"/>
    <col min="11" max="11" width="12.85546875" customWidth="1"/>
  </cols>
  <sheetData>
    <row r="1" spans="1:11" ht="25.5" x14ac:dyDescent="0.35">
      <c r="A1" s="25" t="s">
        <v>81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5.5" x14ac:dyDescent="0.35">
      <c r="A2" s="25" t="s">
        <v>46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3" t="s">
        <v>47</v>
      </c>
    </row>
    <row r="4" spans="1:11" x14ac:dyDescent="0.2">
      <c r="A4" s="26" t="s">
        <v>48</v>
      </c>
      <c r="B4" s="26" t="s">
        <v>49</v>
      </c>
      <c r="C4" s="4" t="s">
        <v>50</v>
      </c>
      <c r="D4" s="5"/>
      <c r="E4" s="5"/>
      <c r="F4" s="4" t="s">
        <v>51</v>
      </c>
      <c r="G4" s="5"/>
      <c r="H4" s="5"/>
      <c r="I4" s="4" t="s">
        <v>52</v>
      </c>
      <c r="J4" s="5"/>
      <c r="K4" s="6"/>
    </row>
    <row r="5" spans="1:11" ht="25.5" x14ac:dyDescent="0.2">
      <c r="A5" s="27"/>
      <c r="B5" s="27"/>
      <c r="C5" s="7" t="s">
        <v>0</v>
      </c>
      <c r="D5" s="8" t="s">
        <v>53</v>
      </c>
      <c r="E5" s="8" t="s">
        <v>54</v>
      </c>
      <c r="F5" s="7" t="s">
        <v>0</v>
      </c>
      <c r="G5" s="8" t="s">
        <v>53</v>
      </c>
      <c r="H5" s="8" t="s">
        <v>54</v>
      </c>
      <c r="I5" s="7" t="s">
        <v>0</v>
      </c>
      <c r="J5" s="8" t="s">
        <v>53</v>
      </c>
      <c r="K5" s="8" t="s">
        <v>54</v>
      </c>
    </row>
    <row r="6" spans="1:11" s="9" customFormat="1" x14ac:dyDescent="0.2">
      <c r="A6" s="17" t="s">
        <v>1</v>
      </c>
      <c r="B6" s="18" t="s">
        <v>71</v>
      </c>
      <c r="C6" s="22">
        <v>17593432.5</v>
      </c>
      <c r="D6" s="22">
        <v>11001037.4</v>
      </c>
      <c r="E6" s="22">
        <v>6592395.1000000006</v>
      </c>
      <c r="F6" s="22">
        <v>17505099.5</v>
      </c>
      <c r="G6" s="22">
        <v>10912704.4</v>
      </c>
      <c r="H6" s="22">
        <v>6592395.1000000006</v>
      </c>
      <c r="I6" s="22">
        <f>J6+K6</f>
        <v>-9707320.5</v>
      </c>
      <c r="J6" s="22">
        <f>J7+J17+J21+J24+J26+J34+J41</f>
        <v>-5514985.1999999993</v>
      </c>
      <c r="K6" s="22">
        <f>K7+K17+K21+K24+K26+K34+K41</f>
        <v>-4192335.3000000003</v>
      </c>
    </row>
    <row r="7" spans="1:11" s="13" customFormat="1" ht="25.5" x14ac:dyDescent="0.2">
      <c r="A7" s="10" t="s">
        <v>2</v>
      </c>
      <c r="B7" s="11" t="s">
        <v>72</v>
      </c>
      <c r="C7" s="23">
        <v>7410090.2000000002</v>
      </c>
      <c r="D7" s="23">
        <v>4916514.7</v>
      </c>
      <c r="E7" s="23">
        <v>2493575.5</v>
      </c>
      <c r="F7" s="23">
        <f>SUM(F8:F16)</f>
        <v>192662.60000000003</v>
      </c>
      <c r="G7" s="23">
        <f t="shared" ref="G7:H7" si="0">SUM(G8:G16)</f>
        <v>183913.90000000002</v>
      </c>
      <c r="H7" s="23">
        <f t="shared" si="0"/>
        <v>8748.6999999999971</v>
      </c>
      <c r="I7" s="23">
        <f t="shared" ref="I7" si="1">SUM(I8:I16)</f>
        <v>-644894.39999999991</v>
      </c>
      <c r="J7" s="23">
        <f t="shared" ref="J7" si="2">SUM(J8:J16)</f>
        <v>-551378.69999999995</v>
      </c>
      <c r="K7" s="23">
        <f t="shared" ref="K7" si="3">SUM(K8:K16)</f>
        <v>-93515.7</v>
      </c>
    </row>
    <row r="8" spans="1:11" ht="25.5" x14ac:dyDescent="0.2">
      <c r="A8" s="14" t="s">
        <v>3</v>
      </c>
      <c r="B8" s="20" t="s">
        <v>73</v>
      </c>
      <c r="C8" s="24">
        <v>270177.40000000002</v>
      </c>
      <c r="D8" s="24">
        <v>230888.7</v>
      </c>
      <c r="E8" s="24">
        <v>39288.699999999997</v>
      </c>
      <c r="F8" s="24">
        <f>C8+I8</f>
        <v>184266.50000000003</v>
      </c>
      <c r="G8" s="24">
        <f t="shared" ref="G8:H8" si="4">D8+J8</f>
        <v>175517.80000000002</v>
      </c>
      <c r="H8" s="24">
        <f t="shared" si="4"/>
        <v>8748.6999999999971</v>
      </c>
      <c r="I8" s="24">
        <f>J8+K8</f>
        <v>-85910.9</v>
      </c>
      <c r="J8" s="24">
        <v>-55370.9</v>
      </c>
      <c r="K8" s="24">
        <v>-30540</v>
      </c>
    </row>
    <row r="9" spans="1:11" ht="25.5" x14ac:dyDescent="0.2">
      <c r="A9" s="14">
        <v>2401040</v>
      </c>
      <c r="B9" s="21" t="s">
        <v>74</v>
      </c>
      <c r="C9" s="16">
        <v>64044.1</v>
      </c>
      <c r="D9" s="16">
        <v>49644.1</v>
      </c>
      <c r="E9" s="16">
        <v>14400</v>
      </c>
      <c r="F9" s="16">
        <v>8396.1</v>
      </c>
      <c r="G9" s="16">
        <v>8396.1</v>
      </c>
      <c r="H9" s="16"/>
      <c r="I9" s="16">
        <f>F9-C9</f>
        <v>-55648</v>
      </c>
      <c r="J9" s="16">
        <f>G9-D9</f>
        <v>-41248</v>
      </c>
      <c r="K9" s="16">
        <f>H9-E9</f>
        <v>-14400</v>
      </c>
    </row>
    <row r="10" spans="1:11" ht="51" x14ac:dyDescent="0.2">
      <c r="A10" s="14">
        <v>2401090</v>
      </c>
      <c r="B10" s="20" t="s">
        <v>55</v>
      </c>
      <c r="C10" s="16">
        <v>47253.5</v>
      </c>
      <c r="D10" s="16">
        <v>35805.9</v>
      </c>
      <c r="E10" s="16">
        <v>11447.6</v>
      </c>
      <c r="F10" s="16"/>
      <c r="G10" s="16"/>
      <c r="H10" s="16">
        <v>0</v>
      </c>
      <c r="I10" s="16">
        <f>F10-C10</f>
        <v>-47253.5</v>
      </c>
      <c r="J10" s="16">
        <f t="shared" ref="J10:K10" si="5">G10-D10</f>
        <v>-35805.9</v>
      </c>
      <c r="K10" s="16">
        <f t="shared" si="5"/>
        <v>-11447.6</v>
      </c>
    </row>
    <row r="11" spans="1:11" x14ac:dyDescent="0.2">
      <c r="A11" s="14" t="s">
        <v>4</v>
      </c>
      <c r="B11" s="15" t="s">
        <v>5</v>
      </c>
      <c r="C11" s="16">
        <v>434190.10000000003</v>
      </c>
      <c r="D11" s="16">
        <v>415026.2</v>
      </c>
      <c r="E11" s="16">
        <v>19163.900000000001</v>
      </c>
      <c r="F11" s="16">
        <v>0</v>
      </c>
      <c r="G11" s="16">
        <v>0</v>
      </c>
      <c r="H11" s="16">
        <v>0</v>
      </c>
      <c r="I11" s="16">
        <f>F11-C11</f>
        <v>-434190.10000000003</v>
      </c>
      <c r="J11" s="16">
        <f t="shared" ref="J11" si="6">G11-D11</f>
        <v>-415026.2</v>
      </c>
      <c r="K11" s="16">
        <f t="shared" ref="K11" si="7">H11-E11</f>
        <v>-19163.900000000001</v>
      </c>
    </row>
    <row r="12" spans="1:11" ht="25.5" x14ac:dyDescent="0.2">
      <c r="A12" s="14" t="s">
        <v>6</v>
      </c>
      <c r="B12" s="15" t="s">
        <v>7</v>
      </c>
      <c r="C12" s="16">
        <v>16464.2</v>
      </c>
      <c r="D12" s="16">
        <v>0</v>
      </c>
      <c r="E12" s="16">
        <v>16464.2</v>
      </c>
      <c r="F12" s="16"/>
      <c r="G12" s="16">
        <v>0</v>
      </c>
      <c r="H12" s="16"/>
      <c r="I12" s="16">
        <f>F12-C12</f>
        <v>-16464.2</v>
      </c>
      <c r="J12" s="16">
        <f t="shared" ref="J12" si="8">G12-D12</f>
        <v>0</v>
      </c>
      <c r="K12" s="16">
        <f t="shared" ref="K12" si="9">H12-E12</f>
        <v>-16464.2</v>
      </c>
    </row>
    <row r="13" spans="1:11" ht="38.25" x14ac:dyDescent="0.2">
      <c r="A13" s="14">
        <v>2401500</v>
      </c>
      <c r="B13" s="15" t="s">
        <v>56</v>
      </c>
      <c r="C13" s="16">
        <v>500</v>
      </c>
      <c r="D13" s="16"/>
      <c r="E13" s="16">
        <v>500</v>
      </c>
      <c r="F13" s="16">
        <v>0</v>
      </c>
      <c r="G13" s="16">
        <v>0</v>
      </c>
      <c r="H13" s="16">
        <v>0</v>
      </c>
      <c r="I13" s="16">
        <f t="shared" ref="I13:I17" si="10">F13-C13</f>
        <v>-500</v>
      </c>
      <c r="J13" s="16">
        <f t="shared" ref="J13:J17" si="11">G13-D13</f>
        <v>0</v>
      </c>
      <c r="K13" s="16">
        <f t="shared" ref="K13:K17" si="12">H13-E13</f>
        <v>-500</v>
      </c>
    </row>
    <row r="14" spans="1:11" ht="25.5" x14ac:dyDescent="0.2">
      <c r="A14" s="14">
        <v>2401520</v>
      </c>
      <c r="B14" s="15" t="s">
        <v>57</v>
      </c>
      <c r="C14" s="16">
        <v>2808.7</v>
      </c>
      <c r="D14" s="16">
        <v>2808.7</v>
      </c>
      <c r="E14" s="16"/>
      <c r="F14" s="16"/>
      <c r="G14" s="16"/>
      <c r="H14" s="16"/>
      <c r="I14" s="16">
        <f t="shared" si="10"/>
        <v>-2808.7</v>
      </c>
      <c r="J14" s="16">
        <f t="shared" si="11"/>
        <v>-2808.7</v>
      </c>
      <c r="K14" s="16">
        <f t="shared" si="12"/>
        <v>0</v>
      </c>
    </row>
    <row r="15" spans="1:11" ht="76.5" x14ac:dyDescent="0.2">
      <c r="A15" s="14">
        <v>2401530</v>
      </c>
      <c r="B15" s="15" t="s">
        <v>58</v>
      </c>
      <c r="C15" s="16">
        <v>1000</v>
      </c>
      <c r="D15" s="16"/>
      <c r="E15" s="16">
        <v>1000</v>
      </c>
      <c r="F15" s="16"/>
      <c r="G15" s="16"/>
      <c r="H15" s="16"/>
      <c r="I15" s="16">
        <f t="shared" si="10"/>
        <v>-1000</v>
      </c>
      <c r="J15" s="16">
        <f t="shared" si="11"/>
        <v>0</v>
      </c>
      <c r="K15" s="16">
        <f t="shared" si="12"/>
        <v>-1000</v>
      </c>
    </row>
    <row r="16" spans="1:11" ht="25.5" x14ac:dyDescent="0.2">
      <c r="A16" s="14">
        <v>2401560</v>
      </c>
      <c r="B16" s="15" t="s">
        <v>59</v>
      </c>
      <c r="C16" s="16">
        <v>1119</v>
      </c>
      <c r="D16" s="16">
        <v>1119</v>
      </c>
      <c r="E16" s="16">
        <v>0</v>
      </c>
      <c r="F16" s="16"/>
      <c r="G16" s="16"/>
      <c r="H16" s="16">
        <v>0</v>
      </c>
      <c r="I16" s="16">
        <f t="shared" si="10"/>
        <v>-1119</v>
      </c>
      <c r="J16" s="16">
        <f t="shared" si="11"/>
        <v>-1119</v>
      </c>
      <c r="K16" s="16">
        <f t="shared" si="12"/>
        <v>0</v>
      </c>
    </row>
    <row r="17" spans="1:11" s="13" customFormat="1" ht="25.5" x14ac:dyDescent="0.2">
      <c r="A17" s="10" t="s">
        <v>8</v>
      </c>
      <c r="B17" s="11" t="s">
        <v>9</v>
      </c>
      <c r="C17" s="12">
        <v>409906.5</v>
      </c>
      <c r="D17" s="12">
        <v>409836.5</v>
      </c>
      <c r="E17" s="12">
        <v>70</v>
      </c>
      <c r="F17" s="12"/>
      <c r="G17" s="12"/>
      <c r="H17" s="12"/>
      <c r="I17" s="12">
        <f t="shared" si="10"/>
        <v>-409906.5</v>
      </c>
      <c r="J17" s="12">
        <f t="shared" si="11"/>
        <v>-409836.5</v>
      </c>
      <c r="K17" s="12">
        <f t="shared" si="12"/>
        <v>-70</v>
      </c>
    </row>
    <row r="18" spans="1:11" ht="25.5" x14ac:dyDescent="0.2">
      <c r="A18" s="14" t="s">
        <v>10</v>
      </c>
      <c r="B18" s="15" t="s">
        <v>11</v>
      </c>
      <c r="C18" s="16">
        <v>321445</v>
      </c>
      <c r="D18" s="16">
        <v>321395</v>
      </c>
      <c r="E18" s="16">
        <v>50</v>
      </c>
      <c r="F18" s="16"/>
      <c r="G18" s="16"/>
      <c r="H18" s="16"/>
      <c r="I18" s="16">
        <f t="shared" ref="I18:I20" si="13">F18-C18</f>
        <v>-321445</v>
      </c>
      <c r="J18" s="16">
        <f t="shared" ref="J18:J20" si="14">G18-D18</f>
        <v>-321395</v>
      </c>
      <c r="K18" s="16">
        <f t="shared" ref="K18:K20" si="15">H18-E18</f>
        <v>-50</v>
      </c>
    </row>
    <row r="19" spans="1:11" ht="38.25" x14ac:dyDescent="0.2">
      <c r="A19" s="14" t="s">
        <v>12</v>
      </c>
      <c r="B19" s="15" t="s">
        <v>13</v>
      </c>
      <c r="C19" s="16">
        <v>84061.5</v>
      </c>
      <c r="D19" s="16">
        <v>84041.5</v>
      </c>
      <c r="E19" s="16">
        <v>20</v>
      </c>
      <c r="F19" s="16"/>
      <c r="G19" s="16"/>
      <c r="H19" s="16"/>
      <c r="I19" s="16">
        <f t="shared" si="13"/>
        <v>-84061.5</v>
      </c>
      <c r="J19" s="16">
        <f t="shared" si="14"/>
        <v>-84041.5</v>
      </c>
      <c r="K19" s="16">
        <f t="shared" si="15"/>
        <v>-20</v>
      </c>
    </row>
    <row r="20" spans="1:11" ht="25.5" x14ac:dyDescent="0.2">
      <c r="A20" s="14">
        <v>2402090</v>
      </c>
      <c r="B20" s="19" t="s">
        <v>60</v>
      </c>
      <c r="C20" s="16">
        <v>4400</v>
      </c>
      <c r="D20" s="16">
        <v>4400</v>
      </c>
      <c r="E20" s="16">
        <v>0</v>
      </c>
      <c r="F20" s="16">
        <v>0</v>
      </c>
      <c r="G20" s="16">
        <v>0</v>
      </c>
      <c r="H20" s="16">
        <v>0</v>
      </c>
      <c r="I20" s="16">
        <f t="shared" si="13"/>
        <v>-4400</v>
      </c>
      <c r="J20" s="16">
        <f t="shared" si="14"/>
        <v>-4400</v>
      </c>
      <c r="K20" s="16">
        <f t="shared" si="15"/>
        <v>0</v>
      </c>
    </row>
    <row r="21" spans="1:11" s="13" customFormat="1" ht="25.5" x14ac:dyDescent="0.2">
      <c r="A21" s="10" t="s">
        <v>14</v>
      </c>
      <c r="B21" s="11" t="s">
        <v>15</v>
      </c>
      <c r="C21" s="12">
        <f>SUM(C22:C23)</f>
        <v>103813.5</v>
      </c>
      <c r="D21" s="12">
        <f t="shared" ref="D21:E21" si="16">SUM(D22:D23)</f>
        <v>75493.5</v>
      </c>
      <c r="E21" s="12">
        <f t="shared" si="16"/>
        <v>28320</v>
      </c>
      <c r="F21" s="12"/>
      <c r="G21" s="12"/>
      <c r="H21" s="12"/>
      <c r="I21" s="12">
        <f t="shared" ref="I21:I23" si="17">F21-C21</f>
        <v>-103813.5</v>
      </c>
      <c r="J21" s="12">
        <f t="shared" ref="J21:J23" si="18">G21-D21</f>
        <v>-75493.5</v>
      </c>
      <c r="K21" s="12">
        <f t="shared" ref="K21:K23" si="19">H21-E21</f>
        <v>-28320</v>
      </c>
    </row>
    <row r="22" spans="1:11" ht="25.5" x14ac:dyDescent="0.2">
      <c r="A22" s="14" t="s">
        <v>16</v>
      </c>
      <c r="B22" s="15" t="s">
        <v>17</v>
      </c>
      <c r="C22" s="16">
        <v>63813.5</v>
      </c>
      <c r="D22" s="16">
        <v>35493.5</v>
      </c>
      <c r="E22" s="16">
        <v>28320</v>
      </c>
      <c r="F22" s="16"/>
      <c r="G22" s="16"/>
      <c r="H22" s="16"/>
      <c r="I22" s="16">
        <f t="shared" si="17"/>
        <v>-63813.5</v>
      </c>
      <c r="J22" s="16">
        <f t="shared" si="18"/>
        <v>-35493.5</v>
      </c>
      <c r="K22" s="16">
        <f t="shared" si="19"/>
        <v>-28320</v>
      </c>
    </row>
    <row r="23" spans="1:11" x14ac:dyDescent="0.2">
      <c r="A23" s="14">
        <v>2404020</v>
      </c>
      <c r="B23" s="19" t="s">
        <v>61</v>
      </c>
      <c r="C23" s="16">
        <v>40000</v>
      </c>
      <c r="D23" s="16">
        <v>40000</v>
      </c>
      <c r="E23" s="16"/>
      <c r="F23" s="16"/>
      <c r="G23" s="16"/>
      <c r="H23" s="16"/>
      <c r="I23" s="16">
        <f t="shared" si="17"/>
        <v>-40000</v>
      </c>
      <c r="J23" s="16">
        <f t="shared" si="18"/>
        <v>-40000</v>
      </c>
      <c r="K23" s="16">
        <f t="shared" si="19"/>
        <v>0</v>
      </c>
    </row>
    <row r="24" spans="1:11" s="13" customFormat="1" x14ac:dyDescent="0.2">
      <c r="A24" s="10" t="s">
        <v>18</v>
      </c>
      <c r="B24" s="11" t="s">
        <v>19</v>
      </c>
      <c r="C24" s="12">
        <f>C25</f>
        <v>383647.60000000003</v>
      </c>
      <c r="D24" s="12">
        <f>D25</f>
        <v>383647.60000000003</v>
      </c>
      <c r="E24" s="12">
        <v>0</v>
      </c>
      <c r="F24" s="12"/>
      <c r="G24" s="12"/>
      <c r="H24" s="12">
        <v>0</v>
      </c>
      <c r="I24" s="12">
        <f t="shared" ref="I24:I25" si="20">F24-C24</f>
        <v>-383647.60000000003</v>
      </c>
      <c r="J24" s="12">
        <f t="shared" ref="J24:J25" si="21">G24-D24</f>
        <v>-383647.60000000003</v>
      </c>
      <c r="K24" s="12">
        <f t="shared" ref="K24:K25" si="22">H24-E24</f>
        <v>0</v>
      </c>
    </row>
    <row r="25" spans="1:11" ht="25.5" x14ac:dyDescent="0.2">
      <c r="A25" s="14" t="s">
        <v>20</v>
      </c>
      <c r="B25" s="15" t="s">
        <v>21</v>
      </c>
      <c r="C25" s="16">
        <v>383647.60000000003</v>
      </c>
      <c r="D25" s="16">
        <v>383647.60000000003</v>
      </c>
      <c r="E25" s="16">
        <v>0</v>
      </c>
      <c r="F25" s="16"/>
      <c r="G25" s="16"/>
      <c r="H25" s="16">
        <v>0</v>
      </c>
      <c r="I25" s="16">
        <f t="shared" si="20"/>
        <v>-383647.60000000003</v>
      </c>
      <c r="J25" s="16">
        <f t="shared" si="21"/>
        <v>-383647.60000000003</v>
      </c>
      <c r="K25" s="16">
        <f t="shared" si="22"/>
        <v>0</v>
      </c>
    </row>
    <row r="26" spans="1:11" s="13" customFormat="1" ht="25.5" x14ac:dyDescent="0.2">
      <c r="A26" s="10" t="s">
        <v>22</v>
      </c>
      <c r="B26" s="11" t="s">
        <v>23</v>
      </c>
      <c r="C26" s="12">
        <f>SUM(C27:C33)</f>
        <v>4897784.0000000009</v>
      </c>
      <c r="D26" s="12">
        <f t="shared" ref="D26:E26" si="23">SUM(D27:D33)</f>
        <v>2111891.4999999995</v>
      </c>
      <c r="E26" s="12">
        <f t="shared" si="23"/>
        <v>2785892.5</v>
      </c>
      <c r="F26" s="12"/>
      <c r="G26" s="12"/>
      <c r="H26" s="12"/>
      <c r="I26" s="12">
        <f t="shared" ref="I26:I33" si="24">F26-C26</f>
        <v>-4897784.0000000009</v>
      </c>
      <c r="J26" s="12">
        <f t="shared" ref="J26:J33" si="25">G26-D26</f>
        <v>-2111891.4999999995</v>
      </c>
      <c r="K26" s="12">
        <f t="shared" ref="K26:K33" si="26">H26-E26</f>
        <v>-2785892.5</v>
      </c>
    </row>
    <row r="27" spans="1:11" ht="25.5" x14ac:dyDescent="0.2">
      <c r="A27" s="14" t="s">
        <v>24</v>
      </c>
      <c r="B27" s="15" t="s">
        <v>25</v>
      </c>
      <c r="C27" s="16">
        <v>40109.9</v>
      </c>
      <c r="D27" s="16">
        <v>40109.9</v>
      </c>
      <c r="E27" s="16">
        <v>0</v>
      </c>
      <c r="F27" s="16"/>
      <c r="G27" s="16"/>
      <c r="H27" s="16">
        <v>0</v>
      </c>
      <c r="I27" s="16">
        <f t="shared" si="24"/>
        <v>-40109.9</v>
      </c>
      <c r="J27" s="16">
        <f t="shared" si="25"/>
        <v>-40109.9</v>
      </c>
      <c r="K27" s="16">
        <f t="shared" si="26"/>
        <v>0</v>
      </c>
    </row>
    <row r="28" spans="1:11" ht="38.25" x14ac:dyDescent="0.2">
      <c r="A28" s="14" t="s">
        <v>26</v>
      </c>
      <c r="B28" s="15" t="s">
        <v>27</v>
      </c>
      <c r="C28" s="16">
        <v>4559481.9000000004</v>
      </c>
      <c r="D28" s="16">
        <v>2050389.4000000001</v>
      </c>
      <c r="E28" s="16">
        <v>2509092.5</v>
      </c>
      <c r="F28" s="16"/>
      <c r="G28" s="16"/>
      <c r="H28" s="16"/>
      <c r="I28" s="16">
        <f t="shared" si="24"/>
        <v>-4559481.9000000004</v>
      </c>
      <c r="J28" s="16">
        <f t="shared" si="25"/>
        <v>-2050389.4000000001</v>
      </c>
      <c r="K28" s="16">
        <f t="shared" si="26"/>
        <v>-2509092.5</v>
      </c>
    </row>
    <row r="29" spans="1:11" ht="51" x14ac:dyDescent="0.2">
      <c r="A29" s="14">
        <v>2407070</v>
      </c>
      <c r="B29" s="19" t="s">
        <v>62</v>
      </c>
      <c r="C29" s="16">
        <v>81900</v>
      </c>
      <c r="D29" s="16">
        <v>10100</v>
      </c>
      <c r="E29" s="16">
        <v>71800</v>
      </c>
      <c r="F29" s="16"/>
      <c r="G29" s="16"/>
      <c r="H29" s="16"/>
      <c r="I29" s="16">
        <f t="shared" si="24"/>
        <v>-81900</v>
      </c>
      <c r="J29" s="16">
        <f t="shared" si="25"/>
        <v>-10100</v>
      </c>
      <c r="K29" s="16">
        <f t="shared" si="26"/>
        <v>-71800</v>
      </c>
    </row>
    <row r="30" spans="1:11" ht="38.25" x14ac:dyDescent="0.2">
      <c r="A30" s="14">
        <v>2407090</v>
      </c>
      <c r="B30" s="19" t="s">
        <v>63</v>
      </c>
      <c r="C30" s="16">
        <v>205000</v>
      </c>
      <c r="D30" s="16"/>
      <c r="E30" s="16">
        <v>205000</v>
      </c>
      <c r="F30" s="16"/>
      <c r="G30" s="16"/>
      <c r="H30" s="16"/>
      <c r="I30" s="16">
        <f t="shared" si="24"/>
        <v>-205000</v>
      </c>
      <c r="J30" s="16">
        <f t="shared" si="25"/>
        <v>0</v>
      </c>
      <c r="K30" s="16">
        <f t="shared" si="26"/>
        <v>-205000</v>
      </c>
    </row>
    <row r="31" spans="1:11" ht="89.25" x14ac:dyDescent="0.2">
      <c r="A31" s="14" t="s">
        <v>28</v>
      </c>
      <c r="B31" s="15" t="s">
        <v>29</v>
      </c>
      <c r="C31" s="16">
        <v>5131.8999999999996</v>
      </c>
      <c r="D31" s="16">
        <v>5131.8999999999996</v>
      </c>
      <c r="E31" s="16">
        <v>0</v>
      </c>
      <c r="F31" s="16"/>
      <c r="G31" s="16"/>
      <c r="H31" s="16">
        <v>0</v>
      </c>
      <c r="I31" s="16">
        <f t="shared" si="24"/>
        <v>-5131.8999999999996</v>
      </c>
      <c r="J31" s="16">
        <f t="shared" si="25"/>
        <v>-5131.8999999999996</v>
      </c>
      <c r="K31" s="16">
        <f t="shared" si="26"/>
        <v>0</v>
      </c>
    </row>
    <row r="32" spans="1:11" ht="76.5" x14ac:dyDescent="0.2">
      <c r="A32" s="14" t="s">
        <v>30</v>
      </c>
      <c r="B32" s="15" t="s">
        <v>31</v>
      </c>
      <c r="C32" s="16">
        <v>3851.5</v>
      </c>
      <c r="D32" s="16">
        <v>3851.5</v>
      </c>
      <c r="E32" s="16">
        <v>0</v>
      </c>
      <c r="F32" s="16"/>
      <c r="G32" s="16"/>
      <c r="H32" s="16">
        <v>0</v>
      </c>
      <c r="I32" s="16">
        <f t="shared" si="24"/>
        <v>-3851.5</v>
      </c>
      <c r="J32" s="16">
        <f t="shared" si="25"/>
        <v>-3851.5</v>
      </c>
      <c r="K32" s="16">
        <f t="shared" si="26"/>
        <v>0</v>
      </c>
    </row>
    <row r="33" spans="1:11" ht="51" x14ac:dyDescent="0.2">
      <c r="A33" s="14" t="s">
        <v>32</v>
      </c>
      <c r="B33" s="15" t="s">
        <v>33</v>
      </c>
      <c r="C33" s="16">
        <v>2308.8000000000002</v>
      </c>
      <c r="D33" s="16">
        <v>2308.8000000000002</v>
      </c>
      <c r="E33" s="16">
        <v>0</v>
      </c>
      <c r="F33" s="16"/>
      <c r="G33" s="16"/>
      <c r="H33" s="16"/>
      <c r="I33" s="16">
        <f t="shared" si="24"/>
        <v>-2308.8000000000002</v>
      </c>
      <c r="J33" s="16">
        <f t="shared" si="25"/>
        <v>-2308.8000000000002</v>
      </c>
      <c r="K33" s="16">
        <f t="shared" si="26"/>
        <v>0</v>
      </c>
    </row>
    <row r="34" spans="1:11" s="13" customFormat="1" ht="25.5" x14ac:dyDescent="0.2">
      <c r="A34" s="10" t="s">
        <v>34</v>
      </c>
      <c r="B34" s="11" t="s">
        <v>35</v>
      </c>
      <c r="C34" s="12">
        <f>SUM(C35:C40)</f>
        <v>2680168.9</v>
      </c>
      <c r="D34" s="12">
        <f t="shared" ref="D34:E34" si="27">SUM(D35:D40)</f>
        <v>1691846.4</v>
      </c>
      <c r="E34" s="12">
        <f t="shared" si="27"/>
        <v>988322.5</v>
      </c>
      <c r="F34" s="12"/>
      <c r="G34" s="12"/>
      <c r="H34" s="12"/>
      <c r="I34" s="12">
        <f t="shared" ref="I34:I40" si="28">F34-C34</f>
        <v>-2680168.9</v>
      </c>
      <c r="J34" s="12">
        <f t="shared" ref="J34:J40" si="29">G34-D34</f>
        <v>-1691846.4</v>
      </c>
      <c r="K34" s="12">
        <f t="shared" ref="K34:K40" si="30">H34-E34</f>
        <v>-988322.5</v>
      </c>
    </row>
    <row r="35" spans="1:11" ht="25.5" x14ac:dyDescent="0.2">
      <c r="A35" s="14">
        <v>2408010</v>
      </c>
      <c r="B35" s="15" t="s">
        <v>64</v>
      </c>
      <c r="C35" s="16">
        <v>19464</v>
      </c>
      <c r="D35" s="16">
        <v>19464</v>
      </c>
      <c r="E35" s="16"/>
      <c r="F35" s="16"/>
      <c r="G35" s="16"/>
      <c r="H35" s="16"/>
      <c r="I35" s="16">
        <f t="shared" si="28"/>
        <v>-19464</v>
      </c>
      <c r="J35" s="16">
        <f t="shared" si="29"/>
        <v>-19464</v>
      </c>
      <c r="K35" s="16">
        <f t="shared" si="30"/>
        <v>0</v>
      </c>
    </row>
    <row r="36" spans="1:11" ht="38.25" x14ac:dyDescent="0.2">
      <c r="A36" s="14">
        <v>2408070</v>
      </c>
      <c r="B36" s="15" t="s">
        <v>65</v>
      </c>
      <c r="C36" s="16">
        <v>3834.9</v>
      </c>
      <c r="D36" s="16">
        <v>3834.9</v>
      </c>
      <c r="E36" s="16"/>
      <c r="F36" s="16"/>
      <c r="G36" s="16"/>
      <c r="H36" s="16"/>
      <c r="I36" s="16">
        <f t="shared" si="28"/>
        <v>-3834.9</v>
      </c>
      <c r="J36" s="16">
        <f t="shared" si="29"/>
        <v>-3834.9</v>
      </c>
      <c r="K36" s="16">
        <f t="shared" si="30"/>
        <v>0</v>
      </c>
    </row>
    <row r="37" spans="1:11" ht="38.25" x14ac:dyDescent="0.2">
      <c r="A37" s="14">
        <v>2408080</v>
      </c>
      <c r="B37" s="15" t="s">
        <v>66</v>
      </c>
      <c r="C37" s="16">
        <v>7790.2</v>
      </c>
      <c r="D37" s="16">
        <v>7790.2</v>
      </c>
      <c r="E37" s="16"/>
      <c r="F37" s="16"/>
      <c r="G37" s="16"/>
      <c r="H37" s="16"/>
      <c r="I37" s="16">
        <f t="shared" si="28"/>
        <v>-7790.2</v>
      </c>
      <c r="J37" s="16">
        <f t="shared" si="29"/>
        <v>-7790.2</v>
      </c>
      <c r="K37" s="16">
        <f t="shared" si="30"/>
        <v>0</v>
      </c>
    </row>
    <row r="38" spans="1:11" ht="51" x14ac:dyDescent="0.2">
      <c r="A38" s="14">
        <v>2408090</v>
      </c>
      <c r="B38" s="15" t="s">
        <v>67</v>
      </c>
      <c r="C38" s="16">
        <v>988322.5</v>
      </c>
      <c r="D38" s="16"/>
      <c r="E38" s="16">
        <v>988322.5</v>
      </c>
      <c r="F38" s="16"/>
      <c r="G38" s="16"/>
      <c r="H38" s="16"/>
      <c r="I38" s="16">
        <f t="shared" si="28"/>
        <v>-988322.5</v>
      </c>
      <c r="J38" s="16">
        <f t="shared" si="29"/>
        <v>0</v>
      </c>
      <c r="K38" s="16">
        <f t="shared" si="30"/>
        <v>-988322.5</v>
      </c>
    </row>
    <row r="39" spans="1:11" ht="38.25" x14ac:dyDescent="0.2">
      <c r="A39" s="14" t="s">
        <v>36</v>
      </c>
      <c r="B39" s="15" t="s">
        <v>37</v>
      </c>
      <c r="C39" s="16">
        <v>445881.10000000003</v>
      </c>
      <c r="D39" s="16">
        <v>445881.10000000003</v>
      </c>
      <c r="E39" s="16">
        <v>0</v>
      </c>
      <c r="F39" s="16"/>
      <c r="G39" s="16"/>
      <c r="H39" s="16">
        <v>0</v>
      </c>
      <c r="I39" s="16">
        <f t="shared" si="28"/>
        <v>-445881.10000000003</v>
      </c>
      <c r="J39" s="16">
        <f t="shared" si="29"/>
        <v>-445881.10000000003</v>
      </c>
      <c r="K39" s="16">
        <f t="shared" si="30"/>
        <v>0</v>
      </c>
    </row>
    <row r="40" spans="1:11" ht="51" x14ac:dyDescent="0.2">
      <c r="A40" s="14" t="s">
        <v>38</v>
      </c>
      <c r="B40" s="15" t="s">
        <v>39</v>
      </c>
      <c r="C40" s="16">
        <v>1214876.2</v>
      </c>
      <c r="D40" s="16">
        <v>1214876.2</v>
      </c>
      <c r="E40" s="16">
        <v>0</v>
      </c>
      <c r="F40" s="16"/>
      <c r="G40" s="16"/>
      <c r="H40" s="16">
        <v>0</v>
      </c>
      <c r="I40" s="16">
        <f t="shared" si="28"/>
        <v>-1214876.2</v>
      </c>
      <c r="J40" s="16">
        <f t="shared" si="29"/>
        <v>-1214876.2</v>
      </c>
      <c r="K40" s="16">
        <f t="shared" si="30"/>
        <v>0</v>
      </c>
    </row>
    <row r="41" spans="1:11" s="13" customFormat="1" ht="25.5" x14ac:dyDescent="0.2">
      <c r="A41" s="10" t="s">
        <v>40</v>
      </c>
      <c r="B41" s="11" t="s">
        <v>41</v>
      </c>
      <c r="C41" s="12">
        <v>587105.6</v>
      </c>
      <c r="D41" s="12">
        <v>290891</v>
      </c>
      <c r="E41" s="12">
        <v>296214.60000000003</v>
      </c>
      <c r="F41" s="12"/>
      <c r="G41" s="12"/>
      <c r="H41" s="12"/>
      <c r="I41" s="12">
        <f t="shared" ref="I41:I43" si="31">F41-C41</f>
        <v>-587105.6</v>
      </c>
      <c r="J41" s="12">
        <f t="shared" ref="J41:J43" si="32">G41-D41</f>
        <v>-290891</v>
      </c>
      <c r="K41" s="12">
        <f t="shared" ref="K41:K43" si="33">H41-E41</f>
        <v>-296214.60000000003</v>
      </c>
    </row>
    <row r="42" spans="1:11" ht="25.5" x14ac:dyDescent="0.2">
      <c r="A42" s="14" t="s">
        <v>42</v>
      </c>
      <c r="B42" s="15" t="s">
        <v>43</v>
      </c>
      <c r="C42" s="16">
        <v>142130.5</v>
      </c>
      <c r="D42" s="16">
        <v>134099.6</v>
      </c>
      <c r="E42" s="16">
        <v>8030.9000000000005</v>
      </c>
      <c r="F42" s="16"/>
      <c r="G42" s="16"/>
      <c r="H42" s="16"/>
      <c r="I42" s="16">
        <f t="shared" si="31"/>
        <v>-142130.5</v>
      </c>
      <c r="J42" s="16">
        <f t="shared" si="32"/>
        <v>-134099.6</v>
      </c>
      <c r="K42" s="16">
        <f t="shared" si="33"/>
        <v>-8030.9000000000005</v>
      </c>
    </row>
    <row r="43" spans="1:11" ht="38.25" x14ac:dyDescent="0.2">
      <c r="A43" s="14" t="s">
        <v>44</v>
      </c>
      <c r="B43" s="15" t="s">
        <v>45</v>
      </c>
      <c r="C43" s="16">
        <v>444975.10000000003</v>
      </c>
      <c r="D43" s="16">
        <v>156791.4</v>
      </c>
      <c r="E43" s="16">
        <v>288183.7</v>
      </c>
      <c r="F43" s="16"/>
      <c r="G43" s="16"/>
      <c r="H43" s="16"/>
      <c r="I43" s="16">
        <f t="shared" si="31"/>
        <v>-444975.10000000003</v>
      </c>
      <c r="J43" s="16">
        <f t="shared" si="32"/>
        <v>-156791.4</v>
      </c>
      <c r="K43" s="16">
        <f t="shared" si="33"/>
        <v>-288183.7</v>
      </c>
    </row>
    <row r="44" spans="1:11" s="9" customFormat="1" ht="38.25" x14ac:dyDescent="0.2">
      <c r="A44" s="17" t="s">
        <v>75</v>
      </c>
      <c r="B44" s="18" t="s">
        <v>79</v>
      </c>
      <c r="C44" s="22">
        <v>137499.5</v>
      </c>
      <c r="D44" s="22">
        <v>137499.5</v>
      </c>
      <c r="E44" s="22"/>
      <c r="F44" s="22">
        <v>137499.5</v>
      </c>
      <c r="G44" s="22">
        <v>137499.5</v>
      </c>
      <c r="H44" s="22"/>
      <c r="I44" s="22">
        <f t="shared" ref="I44:I46" si="34">F44-C44</f>
        <v>0</v>
      </c>
      <c r="J44" s="22">
        <f t="shared" ref="J44:J46" si="35">G44-D44</f>
        <v>0</v>
      </c>
      <c r="K44" s="22">
        <f t="shared" ref="K44:K46" si="36">H44-E44</f>
        <v>0</v>
      </c>
    </row>
    <row r="45" spans="1:11" s="13" customFormat="1" ht="38.25" x14ac:dyDescent="0.2">
      <c r="A45" s="10" t="s">
        <v>76</v>
      </c>
      <c r="B45" s="11" t="s">
        <v>79</v>
      </c>
      <c r="C45" s="23">
        <v>137499.5</v>
      </c>
      <c r="D45" s="23">
        <v>137499.5</v>
      </c>
      <c r="E45" s="23"/>
      <c r="F45" s="23">
        <v>137499.5</v>
      </c>
      <c r="G45" s="23">
        <v>137499.5</v>
      </c>
      <c r="H45" s="23"/>
      <c r="I45" s="23">
        <f t="shared" si="34"/>
        <v>0</v>
      </c>
      <c r="J45" s="23">
        <f t="shared" si="35"/>
        <v>0</v>
      </c>
      <c r="K45" s="23">
        <f t="shared" si="36"/>
        <v>0</v>
      </c>
    </row>
    <row r="46" spans="1:11" ht="63.75" x14ac:dyDescent="0.2">
      <c r="A46" s="14" t="s">
        <v>77</v>
      </c>
      <c r="B46" s="15" t="s">
        <v>78</v>
      </c>
      <c r="C46" s="16">
        <v>137499.5</v>
      </c>
      <c r="D46" s="16">
        <v>137499.5</v>
      </c>
      <c r="E46" s="16"/>
      <c r="F46" s="16">
        <v>137499.5</v>
      </c>
      <c r="G46" s="16">
        <v>137499.5</v>
      </c>
      <c r="H46" s="16"/>
      <c r="I46" s="16">
        <f t="shared" si="34"/>
        <v>0</v>
      </c>
      <c r="J46" s="16">
        <f t="shared" si="35"/>
        <v>0</v>
      </c>
      <c r="K46" s="16">
        <f t="shared" si="36"/>
        <v>0</v>
      </c>
    </row>
    <row r="47" spans="1:11" s="9" customFormat="1" ht="25.5" x14ac:dyDescent="0.2">
      <c r="A47" s="17">
        <v>2700000</v>
      </c>
      <c r="B47" s="18" t="s">
        <v>68</v>
      </c>
      <c r="C47" s="22"/>
      <c r="D47" s="22"/>
      <c r="E47" s="22"/>
      <c r="F47" s="22">
        <f>G47+H47</f>
        <v>9707320.5</v>
      </c>
      <c r="G47" s="22">
        <f>G48+G58+G62+G65+G67+G75+G82</f>
        <v>5514985.1999999993</v>
      </c>
      <c r="H47" s="22">
        <f>H48+H58+H62+H65+H67+H75+H82</f>
        <v>4192335.3000000003</v>
      </c>
      <c r="I47" s="22">
        <f t="shared" ref="I47:I84" si="37">F47-C47</f>
        <v>9707320.5</v>
      </c>
      <c r="J47" s="22">
        <f t="shared" ref="J47:J84" si="38">G47-D47</f>
        <v>5514985.1999999993</v>
      </c>
      <c r="K47" s="22">
        <f t="shared" ref="K47:K84" si="39">H47-E47</f>
        <v>4192335.3000000003</v>
      </c>
    </row>
    <row r="48" spans="1:11" s="13" customFormat="1" ht="25.5" x14ac:dyDescent="0.2">
      <c r="A48" s="10">
        <v>2701000</v>
      </c>
      <c r="B48" s="11" t="s">
        <v>69</v>
      </c>
      <c r="C48" s="23"/>
      <c r="D48" s="23"/>
      <c r="E48" s="23"/>
      <c r="F48" s="23">
        <f>SUM(F49:F57)</f>
        <v>644894.39999999991</v>
      </c>
      <c r="G48" s="23">
        <f t="shared" ref="G48:H48" si="40">SUM(G49:G57)</f>
        <v>551378.69999999995</v>
      </c>
      <c r="H48" s="23">
        <f t="shared" si="40"/>
        <v>93515.7</v>
      </c>
      <c r="I48" s="23">
        <f t="shared" si="37"/>
        <v>644894.39999999991</v>
      </c>
      <c r="J48" s="23">
        <f t="shared" si="38"/>
        <v>551378.69999999995</v>
      </c>
      <c r="K48" s="23">
        <f t="shared" si="39"/>
        <v>93515.7</v>
      </c>
    </row>
    <row r="49" spans="1:11" ht="25.5" x14ac:dyDescent="0.2">
      <c r="A49" s="14">
        <v>2701010</v>
      </c>
      <c r="B49" s="15" t="s">
        <v>70</v>
      </c>
      <c r="C49" s="24"/>
      <c r="D49" s="24"/>
      <c r="E49" s="24"/>
      <c r="F49" s="24">
        <f>G49+H49</f>
        <v>85910.9</v>
      </c>
      <c r="G49" s="24">
        <v>55370.9</v>
      </c>
      <c r="H49" s="24">
        <v>30540</v>
      </c>
      <c r="I49" s="24">
        <f t="shared" si="37"/>
        <v>85910.9</v>
      </c>
      <c r="J49" s="24">
        <f t="shared" si="38"/>
        <v>55370.9</v>
      </c>
      <c r="K49" s="24">
        <f t="shared" si="39"/>
        <v>30540</v>
      </c>
    </row>
    <row r="50" spans="1:11" ht="38.25" x14ac:dyDescent="0.2">
      <c r="A50" s="14">
        <v>2701040</v>
      </c>
      <c r="B50" s="15" t="s">
        <v>80</v>
      </c>
      <c r="C50" s="16"/>
      <c r="D50" s="16"/>
      <c r="E50" s="16"/>
      <c r="F50" s="16">
        <v>55648</v>
      </c>
      <c r="G50" s="16">
        <v>41248</v>
      </c>
      <c r="H50" s="16">
        <v>14400</v>
      </c>
      <c r="I50" s="16">
        <f t="shared" si="37"/>
        <v>55648</v>
      </c>
      <c r="J50" s="16">
        <f t="shared" si="38"/>
        <v>41248</v>
      </c>
      <c r="K50" s="16">
        <f t="shared" si="39"/>
        <v>14400</v>
      </c>
    </row>
    <row r="51" spans="1:11" ht="51" x14ac:dyDescent="0.2">
      <c r="A51" s="14">
        <v>2701090</v>
      </c>
      <c r="B51" s="15" t="s">
        <v>55</v>
      </c>
      <c r="C51" s="16"/>
      <c r="D51" s="16"/>
      <c r="E51" s="16"/>
      <c r="F51" s="16">
        <v>47253.5</v>
      </c>
      <c r="G51" s="16">
        <v>35805.9</v>
      </c>
      <c r="H51" s="16">
        <v>11447.6</v>
      </c>
      <c r="I51" s="16">
        <f t="shared" si="37"/>
        <v>47253.5</v>
      </c>
      <c r="J51" s="16">
        <f t="shared" si="38"/>
        <v>35805.9</v>
      </c>
      <c r="K51" s="16">
        <f t="shared" si="39"/>
        <v>11447.6</v>
      </c>
    </row>
    <row r="52" spans="1:11" x14ac:dyDescent="0.2">
      <c r="A52" s="14">
        <v>2701160</v>
      </c>
      <c r="B52" s="15" t="s">
        <v>5</v>
      </c>
      <c r="C52" s="16"/>
      <c r="D52" s="16"/>
      <c r="E52" s="16"/>
      <c r="F52" s="16">
        <v>434190.1</v>
      </c>
      <c r="G52" s="16">
        <v>415026.2</v>
      </c>
      <c r="H52" s="16">
        <v>19163.900000000001</v>
      </c>
      <c r="I52" s="16">
        <f t="shared" si="37"/>
        <v>434190.1</v>
      </c>
      <c r="J52" s="16">
        <f t="shared" si="38"/>
        <v>415026.2</v>
      </c>
      <c r="K52" s="16">
        <f t="shared" si="39"/>
        <v>19163.900000000001</v>
      </c>
    </row>
    <row r="53" spans="1:11" ht="25.5" x14ac:dyDescent="0.2">
      <c r="A53" s="14">
        <v>2701270</v>
      </c>
      <c r="B53" s="15" t="s">
        <v>7</v>
      </c>
      <c r="C53" s="16"/>
      <c r="D53" s="16"/>
      <c r="E53" s="16"/>
      <c r="F53" s="16">
        <v>16464.2</v>
      </c>
      <c r="G53" s="16"/>
      <c r="H53" s="16">
        <v>16464.2</v>
      </c>
      <c r="I53" s="16">
        <f t="shared" si="37"/>
        <v>16464.2</v>
      </c>
      <c r="J53" s="16">
        <f t="shared" si="38"/>
        <v>0</v>
      </c>
      <c r="K53" s="16">
        <f t="shared" si="39"/>
        <v>16464.2</v>
      </c>
    </row>
    <row r="54" spans="1:11" ht="38.25" x14ac:dyDescent="0.2">
      <c r="A54" s="14">
        <v>2701500</v>
      </c>
      <c r="B54" s="15" t="s">
        <v>56</v>
      </c>
      <c r="C54" s="16"/>
      <c r="D54" s="16"/>
      <c r="E54" s="16"/>
      <c r="F54" s="16">
        <v>500</v>
      </c>
      <c r="G54" s="16"/>
      <c r="H54" s="16">
        <v>500</v>
      </c>
      <c r="I54" s="16">
        <f t="shared" si="37"/>
        <v>500</v>
      </c>
      <c r="J54" s="16">
        <f t="shared" si="38"/>
        <v>0</v>
      </c>
      <c r="K54" s="16">
        <f t="shared" si="39"/>
        <v>500</v>
      </c>
    </row>
    <row r="55" spans="1:11" ht="25.5" x14ac:dyDescent="0.2">
      <c r="A55" s="14">
        <v>2701520</v>
      </c>
      <c r="B55" s="15" t="s">
        <v>57</v>
      </c>
      <c r="C55" s="16"/>
      <c r="D55" s="16"/>
      <c r="E55" s="16"/>
      <c r="F55" s="16">
        <v>2808.7</v>
      </c>
      <c r="G55" s="16">
        <v>2808.7</v>
      </c>
      <c r="H55" s="16"/>
      <c r="I55" s="16">
        <f t="shared" si="37"/>
        <v>2808.7</v>
      </c>
      <c r="J55" s="16">
        <f t="shared" si="38"/>
        <v>2808.7</v>
      </c>
      <c r="K55" s="16">
        <f t="shared" si="39"/>
        <v>0</v>
      </c>
    </row>
    <row r="56" spans="1:11" ht="76.5" x14ac:dyDescent="0.2">
      <c r="A56" s="14">
        <v>2701530</v>
      </c>
      <c r="B56" s="15" t="s">
        <v>58</v>
      </c>
      <c r="C56" s="16"/>
      <c r="D56" s="16"/>
      <c r="E56" s="16"/>
      <c r="F56" s="16">
        <v>1000</v>
      </c>
      <c r="G56" s="16"/>
      <c r="H56" s="16">
        <v>1000</v>
      </c>
      <c r="I56" s="16">
        <f t="shared" si="37"/>
        <v>1000</v>
      </c>
      <c r="J56" s="16">
        <f t="shared" si="38"/>
        <v>0</v>
      </c>
      <c r="K56" s="16">
        <f t="shared" si="39"/>
        <v>1000</v>
      </c>
    </row>
    <row r="57" spans="1:11" ht="25.5" x14ac:dyDescent="0.2">
      <c r="A57" s="14">
        <v>2701560</v>
      </c>
      <c r="B57" s="15" t="s">
        <v>59</v>
      </c>
      <c r="C57" s="16"/>
      <c r="D57" s="16"/>
      <c r="E57" s="16"/>
      <c r="F57" s="16">
        <v>1119</v>
      </c>
      <c r="G57" s="16">
        <v>1119</v>
      </c>
      <c r="H57" s="16"/>
      <c r="I57" s="16">
        <f t="shared" si="37"/>
        <v>1119</v>
      </c>
      <c r="J57" s="16">
        <f t="shared" si="38"/>
        <v>1119</v>
      </c>
      <c r="K57" s="16">
        <f t="shared" si="39"/>
        <v>0</v>
      </c>
    </row>
    <row r="58" spans="1:11" s="13" customFormat="1" ht="25.5" x14ac:dyDescent="0.2">
      <c r="A58" s="10">
        <v>2702000</v>
      </c>
      <c r="B58" s="11" t="s">
        <v>9</v>
      </c>
      <c r="C58" s="12"/>
      <c r="D58" s="12"/>
      <c r="E58" s="12"/>
      <c r="F58" s="12">
        <f>SUM(F59:F61)</f>
        <v>409906.5</v>
      </c>
      <c r="G58" s="12">
        <f t="shared" ref="G58:H58" si="41">SUM(G59:G61)</f>
        <v>409836.5</v>
      </c>
      <c r="H58" s="12">
        <f t="shared" si="41"/>
        <v>70</v>
      </c>
      <c r="I58" s="12">
        <f t="shared" si="37"/>
        <v>409906.5</v>
      </c>
      <c r="J58" s="12">
        <f t="shared" si="38"/>
        <v>409836.5</v>
      </c>
      <c r="K58" s="12">
        <f t="shared" si="39"/>
        <v>70</v>
      </c>
    </row>
    <row r="59" spans="1:11" ht="25.5" x14ac:dyDescent="0.2">
      <c r="A59" s="14">
        <v>2702010</v>
      </c>
      <c r="B59" s="15" t="s">
        <v>11</v>
      </c>
      <c r="C59" s="16"/>
      <c r="D59" s="16"/>
      <c r="E59" s="16"/>
      <c r="F59" s="16">
        <v>321445</v>
      </c>
      <c r="G59" s="16">
        <v>321395</v>
      </c>
      <c r="H59" s="16">
        <v>50</v>
      </c>
      <c r="I59" s="16">
        <f t="shared" si="37"/>
        <v>321445</v>
      </c>
      <c r="J59" s="16">
        <f t="shared" si="38"/>
        <v>321395</v>
      </c>
      <c r="K59" s="16">
        <f t="shared" si="39"/>
        <v>50</v>
      </c>
    </row>
    <row r="60" spans="1:11" ht="38.25" x14ac:dyDescent="0.2">
      <c r="A60" s="14">
        <v>2702020</v>
      </c>
      <c r="B60" s="15" t="s">
        <v>13</v>
      </c>
      <c r="C60" s="16"/>
      <c r="D60" s="16"/>
      <c r="E60" s="16"/>
      <c r="F60" s="16">
        <v>84061.5</v>
      </c>
      <c r="G60" s="16">
        <v>84041.5</v>
      </c>
      <c r="H60" s="16">
        <v>20</v>
      </c>
      <c r="I60" s="16">
        <f t="shared" si="37"/>
        <v>84061.5</v>
      </c>
      <c r="J60" s="16">
        <f t="shared" si="38"/>
        <v>84041.5</v>
      </c>
      <c r="K60" s="16">
        <f t="shared" si="39"/>
        <v>20</v>
      </c>
    </row>
    <row r="61" spans="1:11" ht="25.5" x14ac:dyDescent="0.2">
      <c r="A61" s="14">
        <v>2702090</v>
      </c>
      <c r="B61" s="15" t="s">
        <v>60</v>
      </c>
      <c r="C61" s="16"/>
      <c r="D61" s="16"/>
      <c r="E61" s="16"/>
      <c r="F61" s="16">
        <v>4400</v>
      </c>
      <c r="G61" s="16">
        <v>4400</v>
      </c>
      <c r="H61" s="16"/>
      <c r="I61" s="16">
        <f t="shared" si="37"/>
        <v>4400</v>
      </c>
      <c r="J61" s="16">
        <f t="shared" si="38"/>
        <v>4400</v>
      </c>
      <c r="K61" s="16">
        <f t="shared" si="39"/>
        <v>0</v>
      </c>
    </row>
    <row r="62" spans="1:11" s="13" customFormat="1" ht="25.5" x14ac:dyDescent="0.2">
      <c r="A62" s="10">
        <v>2704000</v>
      </c>
      <c r="B62" s="11" t="s">
        <v>15</v>
      </c>
      <c r="C62" s="12"/>
      <c r="D62" s="12"/>
      <c r="E62" s="12"/>
      <c r="F62" s="12">
        <f>F63+F64</f>
        <v>103813.5</v>
      </c>
      <c r="G62" s="12">
        <f t="shared" ref="G62:H62" si="42">G63+G64</f>
        <v>75493.5</v>
      </c>
      <c r="H62" s="12">
        <f t="shared" si="42"/>
        <v>28320</v>
      </c>
      <c r="I62" s="12">
        <f t="shared" si="37"/>
        <v>103813.5</v>
      </c>
      <c r="J62" s="12">
        <f t="shared" si="38"/>
        <v>75493.5</v>
      </c>
      <c r="K62" s="12">
        <f t="shared" si="39"/>
        <v>28320</v>
      </c>
    </row>
    <row r="63" spans="1:11" ht="25.5" x14ac:dyDescent="0.2">
      <c r="A63" s="14">
        <v>2704010</v>
      </c>
      <c r="B63" s="15" t="s">
        <v>17</v>
      </c>
      <c r="C63" s="16"/>
      <c r="D63" s="16"/>
      <c r="E63" s="16"/>
      <c r="F63" s="16">
        <v>63813.5</v>
      </c>
      <c r="G63" s="16">
        <v>35493.5</v>
      </c>
      <c r="H63" s="16">
        <v>28320</v>
      </c>
      <c r="I63" s="16">
        <f t="shared" si="37"/>
        <v>63813.5</v>
      </c>
      <c r="J63" s="16">
        <f t="shared" si="38"/>
        <v>35493.5</v>
      </c>
      <c r="K63" s="16">
        <f t="shared" si="39"/>
        <v>28320</v>
      </c>
    </row>
    <row r="64" spans="1:11" x14ac:dyDescent="0.2">
      <c r="A64" s="14">
        <v>2704020</v>
      </c>
      <c r="B64" s="15" t="s">
        <v>61</v>
      </c>
      <c r="C64" s="16"/>
      <c r="D64" s="16"/>
      <c r="E64" s="16"/>
      <c r="F64" s="16">
        <v>40000</v>
      </c>
      <c r="G64" s="16">
        <v>40000</v>
      </c>
      <c r="H64" s="16"/>
      <c r="I64" s="16">
        <f t="shared" si="37"/>
        <v>40000</v>
      </c>
      <c r="J64" s="16">
        <f t="shared" si="38"/>
        <v>40000</v>
      </c>
      <c r="K64" s="16">
        <f t="shared" si="39"/>
        <v>0</v>
      </c>
    </row>
    <row r="65" spans="1:11" s="13" customFormat="1" x14ac:dyDescent="0.2">
      <c r="A65" s="10">
        <v>2705000</v>
      </c>
      <c r="B65" s="11" t="s">
        <v>19</v>
      </c>
      <c r="C65" s="12"/>
      <c r="D65" s="12"/>
      <c r="E65" s="12"/>
      <c r="F65" s="12">
        <f>F66</f>
        <v>383647.6</v>
      </c>
      <c r="G65" s="12">
        <f t="shared" ref="G65:H65" si="43">G66</f>
        <v>383647.6</v>
      </c>
      <c r="H65" s="12">
        <f t="shared" si="43"/>
        <v>0</v>
      </c>
      <c r="I65" s="12">
        <f t="shared" si="37"/>
        <v>383647.6</v>
      </c>
      <c r="J65" s="12">
        <f t="shared" si="38"/>
        <v>383647.6</v>
      </c>
      <c r="K65" s="12">
        <f t="shared" si="39"/>
        <v>0</v>
      </c>
    </row>
    <row r="66" spans="1:11" ht="25.5" x14ac:dyDescent="0.2">
      <c r="A66" s="14">
        <v>2705010</v>
      </c>
      <c r="B66" s="15" t="s">
        <v>21</v>
      </c>
      <c r="C66" s="16"/>
      <c r="D66" s="16"/>
      <c r="E66" s="16"/>
      <c r="F66" s="16">
        <v>383647.6</v>
      </c>
      <c r="G66" s="16">
        <v>383647.6</v>
      </c>
      <c r="H66" s="16"/>
      <c r="I66" s="16">
        <f t="shared" si="37"/>
        <v>383647.6</v>
      </c>
      <c r="J66" s="16">
        <f t="shared" si="38"/>
        <v>383647.6</v>
      </c>
      <c r="K66" s="16">
        <f t="shared" si="39"/>
        <v>0</v>
      </c>
    </row>
    <row r="67" spans="1:11" s="13" customFormat="1" ht="25.5" x14ac:dyDescent="0.2">
      <c r="A67" s="10">
        <v>2707000</v>
      </c>
      <c r="B67" s="11" t="s">
        <v>23</v>
      </c>
      <c r="C67" s="12"/>
      <c r="D67" s="12"/>
      <c r="E67" s="12"/>
      <c r="F67" s="12">
        <f>SUM(F68:F74)</f>
        <v>4897784.0000000009</v>
      </c>
      <c r="G67" s="12">
        <f t="shared" ref="G67:H67" si="44">SUM(G68:G74)</f>
        <v>2111891.4999999995</v>
      </c>
      <c r="H67" s="12">
        <f t="shared" si="44"/>
        <v>2785892.5</v>
      </c>
      <c r="I67" s="12">
        <f t="shared" si="37"/>
        <v>4897784.0000000009</v>
      </c>
      <c r="J67" s="12">
        <f t="shared" si="38"/>
        <v>2111891.4999999995</v>
      </c>
      <c r="K67" s="12">
        <f t="shared" si="39"/>
        <v>2785892.5</v>
      </c>
    </row>
    <row r="68" spans="1:11" ht="25.5" x14ac:dyDescent="0.2">
      <c r="A68" s="14">
        <v>2707010</v>
      </c>
      <c r="B68" s="15" t="s">
        <v>25</v>
      </c>
      <c r="C68" s="16"/>
      <c r="D68" s="16"/>
      <c r="E68" s="16"/>
      <c r="F68" s="16">
        <v>40109.9</v>
      </c>
      <c r="G68" s="16">
        <v>40109.9</v>
      </c>
      <c r="H68" s="16"/>
      <c r="I68" s="16">
        <f t="shared" si="37"/>
        <v>40109.9</v>
      </c>
      <c r="J68" s="16">
        <f t="shared" si="38"/>
        <v>40109.9</v>
      </c>
      <c r="K68" s="16">
        <f t="shared" si="39"/>
        <v>0</v>
      </c>
    </row>
    <row r="69" spans="1:11" ht="38.25" x14ac:dyDescent="0.2">
      <c r="A69" s="14">
        <v>2707050</v>
      </c>
      <c r="B69" s="15" t="s">
        <v>27</v>
      </c>
      <c r="C69" s="16"/>
      <c r="D69" s="16"/>
      <c r="E69" s="16"/>
      <c r="F69" s="16">
        <v>4559481.9000000004</v>
      </c>
      <c r="G69" s="16">
        <v>2050389.4</v>
      </c>
      <c r="H69" s="16">
        <v>2509092.5</v>
      </c>
      <c r="I69" s="16">
        <f t="shared" si="37"/>
        <v>4559481.9000000004</v>
      </c>
      <c r="J69" s="16">
        <f t="shared" si="38"/>
        <v>2050389.4</v>
      </c>
      <c r="K69" s="16">
        <f t="shared" si="39"/>
        <v>2509092.5</v>
      </c>
    </row>
    <row r="70" spans="1:11" ht="51" x14ac:dyDescent="0.2">
      <c r="A70" s="14">
        <v>2707070</v>
      </c>
      <c r="B70" s="15" t="s">
        <v>62</v>
      </c>
      <c r="C70" s="16"/>
      <c r="D70" s="16"/>
      <c r="E70" s="16"/>
      <c r="F70" s="16">
        <v>81900</v>
      </c>
      <c r="G70" s="16">
        <v>10100</v>
      </c>
      <c r="H70" s="16">
        <v>71800</v>
      </c>
      <c r="I70" s="16">
        <f t="shared" si="37"/>
        <v>81900</v>
      </c>
      <c r="J70" s="16">
        <f t="shared" si="38"/>
        <v>10100</v>
      </c>
      <c r="K70" s="16">
        <f t="shared" si="39"/>
        <v>71800</v>
      </c>
    </row>
    <row r="71" spans="1:11" ht="38.25" x14ac:dyDescent="0.2">
      <c r="A71" s="14">
        <v>2707090</v>
      </c>
      <c r="B71" s="15" t="s">
        <v>63</v>
      </c>
      <c r="C71" s="16"/>
      <c r="D71" s="16"/>
      <c r="E71" s="16"/>
      <c r="F71" s="16">
        <v>205000</v>
      </c>
      <c r="G71" s="16"/>
      <c r="H71" s="16">
        <v>205000</v>
      </c>
      <c r="I71" s="16">
        <f t="shared" si="37"/>
        <v>205000</v>
      </c>
      <c r="J71" s="16">
        <f t="shared" si="38"/>
        <v>0</v>
      </c>
      <c r="K71" s="16">
        <f t="shared" si="39"/>
        <v>205000</v>
      </c>
    </row>
    <row r="72" spans="1:11" ht="89.25" x14ac:dyDescent="0.2">
      <c r="A72" s="14">
        <v>2707160</v>
      </c>
      <c r="B72" s="15" t="s">
        <v>29</v>
      </c>
      <c r="C72" s="16"/>
      <c r="D72" s="16"/>
      <c r="E72" s="16"/>
      <c r="F72" s="16">
        <v>5131.8999999999996</v>
      </c>
      <c r="G72" s="16">
        <v>5131.8999999999996</v>
      </c>
      <c r="H72" s="16"/>
      <c r="I72" s="16">
        <f t="shared" si="37"/>
        <v>5131.8999999999996</v>
      </c>
      <c r="J72" s="16">
        <f t="shared" si="38"/>
        <v>5131.8999999999996</v>
      </c>
      <c r="K72" s="16">
        <f t="shared" si="39"/>
        <v>0</v>
      </c>
    </row>
    <row r="73" spans="1:11" ht="76.5" x14ac:dyDescent="0.2">
      <c r="A73" s="14">
        <v>2707170</v>
      </c>
      <c r="B73" s="15" t="s">
        <v>31</v>
      </c>
      <c r="C73" s="16"/>
      <c r="D73" s="16"/>
      <c r="E73" s="16"/>
      <c r="F73" s="16">
        <v>3851.5</v>
      </c>
      <c r="G73" s="16">
        <v>3851.5</v>
      </c>
      <c r="H73" s="16"/>
      <c r="I73" s="16">
        <f t="shared" si="37"/>
        <v>3851.5</v>
      </c>
      <c r="J73" s="16">
        <f t="shared" si="38"/>
        <v>3851.5</v>
      </c>
      <c r="K73" s="16">
        <f t="shared" si="39"/>
        <v>0</v>
      </c>
    </row>
    <row r="74" spans="1:11" ht="51" x14ac:dyDescent="0.2">
      <c r="A74" s="14">
        <v>2707800</v>
      </c>
      <c r="B74" s="15" t="s">
        <v>33</v>
      </c>
      <c r="C74" s="16"/>
      <c r="D74" s="16"/>
      <c r="E74" s="16"/>
      <c r="F74" s="16">
        <v>2308.8000000000002</v>
      </c>
      <c r="G74" s="16">
        <v>2308.8000000000002</v>
      </c>
      <c r="H74" s="16"/>
      <c r="I74" s="16">
        <f t="shared" si="37"/>
        <v>2308.8000000000002</v>
      </c>
      <c r="J74" s="16">
        <f t="shared" si="38"/>
        <v>2308.8000000000002</v>
      </c>
      <c r="K74" s="16">
        <f t="shared" si="39"/>
        <v>0</v>
      </c>
    </row>
    <row r="75" spans="1:11" s="13" customFormat="1" ht="25.5" x14ac:dyDescent="0.2">
      <c r="A75" s="10">
        <v>2708000</v>
      </c>
      <c r="B75" s="11" t="s">
        <v>35</v>
      </c>
      <c r="C75" s="12"/>
      <c r="D75" s="12"/>
      <c r="E75" s="12"/>
      <c r="F75" s="12">
        <f>SUM(F76:F81)</f>
        <v>2680168.9</v>
      </c>
      <c r="G75" s="12">
        <f t="shared" ref="G75:H75" si="45">SUM(G76:G81)</f>
        <v>1691846.4</v>
      </c>
      <c r="H75" s="12">
        <f t="shared" si="45"/>
        <v>988322.5</v>
      </c>
      <c r="I75" s="12">
        <f t="shared" si="37"/>
        <v>2680168.9</v>
      </c>
      <c r="J75" s="12">
        <f t="shared" si="38"/>
        <v>1691846.4</v>
      </c>
      <c r="K75" s="12">
        <f t="shared" si="39"/>
        <v>988322.5</v>
      </c>
    </row>
    <row r="76" spans="1:11" ht="25.5" x14ac:dyDescent="0.2">
      <c r="A76" s="14">
        <v>2708010</v>
      </c>
      <c r="B76" s="15" t="s">
        <v>64</v>
      </c>
      <c r="C76" s="16"/>
      <c r="D76" s="16"/>
      <c r="E76" s="16"/>
      <c r="F76" s="16">
        <v>19464</v>
      </c>
      <c r="G76" s="16">
        <v>19464</v>
      </c>
      <c r="H76" s="16"/>
      <c r="I76" s="16">
        <f t="shared" si="37"/>
        <v>19464</v>
      </c>
      <c r="J76" s="16">
        <f t="shared" si="38"/>
        <v>19464</v>
      </c>
      <c r="K76" s="16">
        <f t="shared" si="39"/>
        <v>0</v>
      </c>
    </row>
    <row r="77" spans="1:11" ht="38.25" x14ac:dyDescent="0.2">
      <c r="A77" s="14">
        <v>2708070</v>
      </c>
      <c r="B77" s="15" t="s">
        <v>65</v>
      </c>
      <c r="C77" s="16"/>
      <c r="D77" s="16"/>
      <c r="E77" s="16"/>
      <c r="F77" s="16">
        <v>3834.9</v>
      </c>
      <c r="G77" s="16">
        <v>3834.9</v>
      </c>
      <c r="H77" s="16"/>
      <c r="I77" s="16">
        <f t="shared" si="37"/>
        <v>3834.9</v>
      </c>
      <c r="J77" s="16">
        <f t="shared" si="38"/>
        <v>3834.9</v>
      </c>
      <c r="K77" s="16">
        <f t="shared" si="39"/>
        <v>0</v>
      </c>
    </row>
    <row r="78" spans="1:11" ht="38.25" x14ac:dyDescent="0.2">
      <c r="A78" s="14">
        <v>2708080</v>
      </c>
      <c r="B78" s="15" t="s">
        <v>66</v>
      </c>
      <c r="C78" s="16"/>
      <c r="D78" s="16"/>
      <c r="E78" s="16"/>
      <c r="F78" s="16">
        <v>7790.2</v>
      </c>
      <c r="G78" s="16">
        <v>7790.2</v>
      </c>
      <c r="H78" s="16"/>
      <c r="I78" s="16">
        <f t="shared" si="37"/>
        <v>7790.2</v>
      </c>
      <c r="J78" s="16">
        <f t="shared" si="38"/>
        <v>7790.2</v>
      </c>
      <c r="K78" s="16">
        <f t="shared" si="39"/>
        <v>0</v>
      </c>
    </row>
    <row r="79" spans="1:11" ht="51" x14ac:dyDescent="0.2">
      <c r="A79" s="14">
        <v>2708090</v>
      </c>
      <c r="B79" s="15" t="s">
        <v>67</v>
      </c>
      <c r="C79" s="16"/>
      <c r="D79" s="16"/>
      <c r="E79" s="16"/>
      <c r="F79" s="16">
        <v>988322.5</v>
      </c>
      <c r="G79" s="16"/>
      <c r="H79" s="16">
        <v>988322.5</v>
      </c>
      <c r="I79" s="16">
        <f t="shared" si="37"/>
        <v>988322.5</v>
      </c>
      <c r="J79" s="16">
        <f t="shared" si="38"/>
        <v>0</v>
      </c>
      <c r="K79" s="16">
        <f t="shared" si="39"/>
        <v>988322.5</v>
      </c>
    </row>
    <row r="80" spans="1:11" ht="38.25" x14ac:dyDescent="0.2">
      <c r="A80" s="14">
        <v>2708110</v>
      </c>
      <c r="B80" s="15" t="s">
        <v>37</v>
      </c>
      <c r="C80" s="16"/>
      <c r="D80" s="16"/>
      <c r="E80" s="16"/>
      <c r="F80" s="16">
        <v>445881.1</v>
      </c>
      <c r="G80" s="16">
        <v>445881.1</v>
      </c>
      <c r="H80" s="16"/>
      <c r="I80" s="16">
        <f t="shared" si="37"/>
        <v>445881.1</v>
      </c>
      <c r="J80" s="16">
        <f t="shared" si="38"/>
        <v>445881.1</v>
      </c>
      <c r="K80" s="16">
        <f t="shared" si="39"/>
        <v>0</v>
      </c>
    </row>
    <row r="81" spans="1:11" ht="51" x14ac:dyDescent="0.2">
      <c r="A81" s="14">
        <v>2708120</v>
      </c>
      <c r="B81" s="15" t="s">
        <v>39</v>
      </c>
      <c r="C81" s="16"/>
      <c r="D81" s="16"/>
      <c r="E81" s="16"/>
      <c r="F81" s="16">
        <v>1214876.2</v>
      </c>
      <c r="G81" s="16">
        <v>1214876.2</v>
      </c>
      <c r="H81" s="16"/>
      <c r="I81" s="16">
        <f t="shared" si="37"/>
        <v>1214876.2</v>
      </c>
      <c r="J81" s="16">
        <f t="shared" si="38"/>
        <v>1214876.2</v>
      </c>
      <c r="K81" s="16">
        <f t="shared" si="39"/>
        <v>0</v>
      </c>
    </row>
    <row r="82" spans="1:11" s="13" customFormat="1" ht="25.5" x14ac:dyDescent="0.2">
      <c r="A82" s="10">
        <v>2709000</v>
      </c>
      <c r="B82" s="11" t="s">
        <v>41</v>
      </c>
      <c r="C82" s="12"/>
      <c r="D82" s="12"/>
      <c r="E82" s="12"/>
      <c r="F82" s="12">
        <f>F84+F83</f>
        <v>587105.6</v>
      </c>
      <c r="G82" s="12">
        <f t="shared" ref="G82:H82" si="46">G84+G83</f>
        <v>290891</v>
      </c>
      <c r="H82" s="12">
        <f t="shared" si="46"/>
        <v>296214.60000000003</v>
      </c>
      <c r="I82" s="12">
        <f t="shared" si="37"/>
        <v>587105.6</v>
      </c>
      <c r="J82" s="12">
        <f t="shared" si="38"/>
        <v>290891</v>
      </c>
      <c r="K82" s="12">
        <f t="shared" si="39"/>
        <v>296214.60000000003</v>
      </c>
    </row>
    <row r="83" spans="1:11" ht="25.5" x14ac:dyDescent="0.2">
      <c r="A83" s="14">
        <v>2709010</v>
      </c>
      <c r="B83" s="15" t="s">
        <v>43</v>
      </c>
      <c r="C83" s="16"/>
      <c r="D83" s="16"/>
      <c r="E83" s="16"/>
      <c r="F83" s="16">
        <v>142130.5</v>
      </c>
      <c r="G83" s="16">
        <v>134099.6</v>
      </c>
      <c r="H83" s="16">
        <v>8030.9</v>
      </c>
      <c r="I83" s="16">
        <f t="shared" si="37"/>
        <v>142130.5</v>
      </c>
      <c r="J83" s="16">
        <f t="shared" si="38"/>
        <v>134099.6</v>
      </c>
      <c r="K83" s="16">
        <f t="shared" si="39"/>
        <v>8030.9</v>
      </c>
    </row>
    <row r="84" spans="1:11" ht="38.25" x14ac:dyDescent="0.2">
      <c r="A84" s="14">
        <v>2709060</v>
      </c>
      <c r="B84" s="15" t="s">
        <v>45</v>
      </c>
      <c r="C84" s="16"/>
      <c r="D84" s="16"/>
      <c r="E84" s="16"/>
      <c r="F84" s="16">
        <v>444975.1</v>
      </c>
      <c r="G84" s="16">
        <v>156791.4</v>
      </c>
      <c r="H84" s="16">
        <v>288183.7</v>
      </c>
      <c r="I84" s="16">
        <f t="shared" si="37"/>
        <v>444975.1</v>
      </c>
      <c r="J84" s="16">
        <f t="shared" si="38"/>
        <v>156791.4</v>
      </c>
      <c r="K84" s="16">
        <f t="shared" si="39"/>
        <v>288183.7</v>
      </c>
    </row>
  </sheetData>
  <mergeCells count="4">
    <mergeCell ref="A1:K1"/>
    <mergeCell ref="A2:K2"/>
    <mergeCell ref="A4:A5"/>
    <mergeCell ref="B4:B5"/>
  </mergeCells>
  <printOptions horizontalCentered="1"/>
  <pageMargins left="0.39370078740157483" right="0.39370078740157483" top="0.39370078740157483" bottom="0.39370078740157483" header="0" footer="0"/>
  <pageSetup paperSize="9" scale="81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21DA8-0B8E-45FC-A6CB-2A66D4E4F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B877F-3149-4092-8796-2A360C3B86A2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34080153-28b6-45f6-b1c8-49842029d766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9840B29-9EA4-4EF4-9B8E-D60D3D52A0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видатки і кредитування</vt:lpstr>
      <vt:lpstr>'видатки і кредитування'!Заголовки_для_друку</vt:lpstr>
      <vt:lpstr>'видатки і кредитування'!Область_друку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2020-06-16T01:44:20Z</dcterms:created>
  <dcterms:modified xsi:type="dcterms:W3CDTF">2020-06-16T13:44:33Z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