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991\"/>
    </mc:Choice>
  </mc:AlternateContent>
  <bookViews>
    <workbookView xWindow="0" yWindow="0" windowWidth="28800" windowHeight="12300" activeTab="1"/>
  </bookViews>
  <sheets>
    <sheet name="TP_dod_1" sheetId="1" r:id="rId1"/>
    <sheet name="TP_dod_2" sheetId="3" r:id="rId2"/>
    <sheet name="TP_dod_3" sheetId="6" r:id="rId3"/>
  </sheets>
  <externalReferences>
    <externalReference r:id="rId4"/>
    <externalReference r:id="rId5"/>
    <externalReference r:id="rId6"/>
  </externalReferences>
  <definedNames>
    <definedName name="_xlnm._FilterDatabase" localSheetId="1" hidden="1">TP_dod_2!$A$7:$K$113</definedName>
    <definedName name="_xlnm.Print_Titles" localSheetId="0">TP_dod_1!$3:$4</definedName>
    <definedName name="_xlnm.Print_Titles" localSheetId="1">TP_dod_2!$7:$7</definedName>
    <definedName name="_xlnm.Print_Titles" localSheetId="2">TP_dod_3!$A:$A</definedName>
    <definedName name="_xlnm.Print_Area" localSheetId="0">TP_dod_1!$B$1:$L$13</definedName>
    <definedName name="_xlnm.Print_Area" localSheetId="1">TP_dod_2!$A$1:$K$117</definedName>
    <definedName name="_xlnm.Print_Area" localSheetId="2">TP_dod_3!$A$1:$Y$19</definedName>
    <definedName name="_xlnm.Print_Area">TP_dod_1!$A$1:$M$4</definedName>
  </definedNames>
  <calcPr calcId="162913"/>
</workbook>
</file>

<file path=xl/calcChain.xml><?xml version="1.0" encoding="utf-8"?>
<calcChain xmlns="http://schemas.openxmlformats.org/spreadsheetml/2006/main">
  <c r="E113" i="3" l="1"/>
  <c r="D113" i="3"/>
  <c r="C113" i="3"/>
  <c r="G5" i="1"/>
  <c r="G10" i="1"/>
  <c r="G6" i="1"/>
  <c r="G7" i="1"/>
  <c r="G8" i="1"/>
  <c r="H10" i="1"/>
  <c r="H8" i="1"/>
  <c r="H6" i="1"/>
  <c r="H5" i="1"/>
  <c r="L9" i="1"/>
  <c r="K9" i="1"/>
  <c r="J9" i="1"/>
  <c r="J10" i="1"/>
  <c r="F10" i="1"/>
  <c r="L10" i="1" s="1"/>
  <c r="E10" i="1"/>
  <c r="K10" i="1" s="1"/>
  <c r="D10" i="1"/>
  <c r="F8" i="1"/>
  <c r="L8" i="1" s="1"/>
  <c r="E8" i="1"/>
  <c r="D8" i="1"/>
  <c r="J8" i="1" s="1"/>
  <c r="F7" i="1"/>
  <c r="L7" i="1" s="1"/>
  <c r="E7" i="1"/>
  <c r="K7" i="1" s="1"/>
  <c r="D7" i="1"/>
  <c r="J7" i="1" s="1"/>
  <c r="F6" i="1"/>
  <c r="L6" i="1" s="1"/>
  <c r="E6" i="1"/>
  <c r="K6" i="1" s="1"/>
  <c r="D6" i="1"/>
  <c r="F5" i="1"/>
  <c r="L5" i="1" s="1"/>
  <c r="E5" i="1"/>
  <c r="D5" i="1"/>
  <c r="J5" i="1" s="1"/>
  <c r="K8" i="1" l="1"/>
  <c r="J6" i="1"/>
  <c r="J14" i="6" l="1"/>
  <c r="L14" i="6"/>
  <c r="M14" i="6"/>
  <c r="O14" i="6"/>
  <c r="P14" i="6"/>
  <c r="R14" i="6"/>
  <c r="S14" i="6"/>
  <c r="U14" i="6"/>
  <c r="V14" i="6"/>
  <c r="X14" i="6"/>
  <c r="Y14" i="6"/>
  <c r="I14" i="6"/>
  <c r="F14" i="6"/>
  <c r="C14" i="6"/>
  <c r="G8" i="6"/>
  <c r="G14" i="6" s="1"/>
  <c r="D7" i="6"/>
  <c r="D14" i="6" s="1"/>
  <c r="K27" i="3" l="1"/>
  <c r="K28" i="3"/>
  <c r="K29" i="3"/>
  <c r="K30" i="3"/>
  <c r="K31" i="3"/>
  <c r="K32" i="3"/>
  <c r="K33" i="3"/>
  <c r="K34" i="3"/>
  <c r="K24" i="3"/>
  <c r="H26" i="3"/>
  <c r="H25" i="3"/>
  <c r="K25" i="3" s="1"/>
  <c r="H23" i="3"/>
  <c r="H22" i="3"/>
  <c r="H18" i="3"/>
  <c r="H17" i="3"/>
  <c r="K17" i="3" s="1"/>
  <c r="H16" i="3"/>
  <c r="E26" i="3"/>
  <c r="D26" i="3"/>
  <c r="E25" i="3"/>
  <c r="D25" i="3"/>
  <c r="C23" i="3"/>
  <c r="C24" i="3"/>
  <c r="E23" i="3"/>
  <c r="D23" i="3"/>
  <c r="E22" i="3"/>
  <c r="K22" i="3" s="1"/>
  <c r="D22" i="3"/>
  <c r="E18" i="3"/>
  <c r="D18" i="3"/>
  <c r="C17" i="3"/>
  <c r="E17" i="3"/>
  <c r="D17" i="3"/>
  <c r="E16" i="3"/>
  <c r="D16" i="3"/>
  <c r="K26" i="3" l="1"/>
  <c r="C26" i="3"/>
  <c r="K16" i="3"/>
  <c r="K18" i="3"/>
  <c r="K23" i="3"/>
  <c r="C25" i="3"/>
  <c r="C22" i="3"/>
  <c r="C18" i="3"/>
  <c r="C16" i="3"/>
  <c r="G34" i="3" l="1"/>
  <c r="G33" i="3"/>
  <c r="G32" i="3"/>
  <c r="G31" i="3"/>
  <c r="G30" i="3"/>
  <c r="G29" i="3"/>
  <c r="G28" i="3"/>
  <c r="G27" i="3"/>
  <c r="G24" i="3"/>
  <c r="G23" i="3" l="1"/>
  <c r="G17" i="3"/>
  <c r="F33" i="3"/>
  <c r="I33" i="3" s="1"/>
  <c r="J33" i="3"/>
  <c r="G18" i="3"/>
  <c r="F24" i="3"/>
  <c r="I24" i="3" s="1"/>
  <c r="J24" i="3"/>
  <c r="F27" i="3"/>
  <c r="I27" i="3" s="1"/>
  <c r="J27" i="3"/>
  <c r="F29" i="3"/>
  <c r="I29" i="3" s="1"/>
  <c r="J29" i="3"/>
  <c r="F31" i="3"/>
  <c r="I31" i="3" s="1"/>
  <c r="J31" i="3"/>
  <c r="G16" i="3"/>
  <c r="G22" i="3"/>
  <c r="J34" i="3"/>
  <c r="F34" i="3"/>
  <c r="I34" i="3" s="1"/>
  <c r="F28" i="3"/>
  <c r="I28" i="3" s="1"/>
  <c r="J28" i="3"/>
  <c r="J30" i="3"/>
  <c r="F30" i="3"/>
  <c r="I30" i="3" s="1"/>
  <c r="G25" i="3"/>
  <c r="G26" i="3"/>
  <c r="F32" i="3"/>
  <c r="I32" i="3" s="1"/>
  <c r="J32" i="3"/>
  <c r="J18" i="3" l="1"/>
  <c r="F18" i="3"/>
  <c r="I18" i="3" s="1"/>
  <c r="J17" i="3"/>
  <c r="F17" i="3"/>
  <c r="I17" i="3" s="1"/>
  <c r="J16" i="3"/>
  <c r="F16" i="3"/>
  <c r="I16" i="3" s="1"/>
  <c r="J22" i="3"/>
  <c r="F22" i="3"/>
  <c r="I22" i="3" s="1"/>
  <c r="F23" i="3"/>
  <c r="I23" i="3" s="1"/>
  <c r="J23" i="3"/>
  <c r="J26" i="3"/>
  <c r="F26" i="3"/>
  <c r="I26" i="3" s="1"/>
  <c r="J25" i="3"/>
  <c r="F25" i="3"/>
  <c r="I25" i="3" s="1"/>
  <c r="K5" i="1" l="1"/>
</calcChain>
</file>

<file path=xl/sharedStrings.xml><?xml version="1.0" encoding="utf-8"?>
<sst xmlns="http://schemas.openxmlformats.org/spreadsheetml/2006/main" count="303" uniqueCount="250">
  <si>
    <t>Всього</t>
  </si>
  <si>
    <t>Найменування</t>
  </si>
  <si>
    <t>Код</t>
  </si>
  <si>
    <t>Зміни, що пропонуються</t>
  </si>
  <si>
    <t>Порівняльна таблиця змін доходів Державного бюджету України на 2020 рік</t>
  </si>
  <si>
    <t>Проект з урахуванням запропонованих змін</t>
  </si>
  <si>
    <t>спеціальний фонд</t>
  </si>
  <si>
    <t>загальний фонд</t>
  </si>
  <si>
    <t>Затверджено</t>
  </si>
  <si>
    <t>ВСЬОГО ДОХОДІВ (без урахування міжбюджетних трансфертів)</t>
  </si>
  <si>
    <t>Разом доходів:</t>
  </si>
  <si>
    <t>Неподаткові надходження</t>
  </si>
  <si>
    <t>Доходи від власності та підприємницької діяльності</t>
  </si>
  <si>
    <t>Інші надходження</t>
  </si>
  <si>
    <t>(тис. грн)</t>
  </si>
  <si>
    <t xml:space="preserve"> </t>
  </si>
  <si>
    <t>Народний депутат України</t>
  </si>
  <si>
    <t>Олександр ТРУХІН</t>
  </si>
  <si>
    <t>(посвідчення № 255)</t>
  </si>
  <si>
    <t>Разом видатків</t>
  </si>
  <si>
    <t>Здійснення виконавчої влади у Чернігівській області</t>
  </si>
  <si>
    <t>7951010</t>
  </si>
  <si>
    <t>Апарат Чернігівської обласної державної адміністрації</t>
  </si>
  <si>
    <t>7951000</t>
  </si>
  <si>
    <t>Чернігівська обласна державна адміністрація</t>
  </si>
  <si>
    <t>7950000</t>
  </si>
  <si>
    <t>Здійснення виконавчої влади у Чернівецькій області</t>
  </si>
  <si>
    <t>7941010</t>
  </si>
  <si>
    <t>Апарат Чернівецької обласної державної адміністрації</t>
  </si>
  <si>
    <t>7941000</t>
  </si>
  <si>
    <t>Чернівецька обласна державна адміністрація</t>
  </si>
  <si>
    <t>7940000</t>
  </si>
  <si>
    <t>Здійснення виконавчої влади у Черкаській області</t>
  </si>
  <si>
    <t>7931010</t>
  </si>
  <si>
    <t>Апарат Черкаської обласної державної адміністрації</t>
  </si>
  <si>
    <t>7931000</t>
  </si>
  <si>
    <t>Черкаська обласна державна адміністрація</t>
  </si>
  <si>
    <t>7930000</t>
  </si>
  <si>
    <t>Здійснення виконавчої влади у Хмельницькій області</t>
  </si>
  <si>
    <t>7921010</t>
  </si>
  <si>
    <t>Апарат Хмельницької обласної державної адміністрації</t>
  </si>
  <si>
    <t>7921000</t>
  </si>
  <si>
    <t>Хмельницька обласна державна адміністрація</t>
  </si>
  <si>
    <t>7920000</t>
  </si>
  <si>
    <t>Здійснення виконавчої влади у Херсонській області</t>
  </si>
  <si>
    <t>7911010</t>
  </si>
  <si>
    <t>Апарат Херсонської обласної державної адміністрації</t>
  </si>
  <si>
    <t>7911000</t>
  </si>
  <si>
    <t>Херсонська обласна державна адміністрація</t>
  </si>
  <si>
    <t>7910000</t>
  </si>
  <si>
    <t>Здійснення виконавчої влади у Харківській області</t>
  </si>
  <si>
    <t>7901010</t>
  </si>
  <si>
    <t>Апарат Харківської обласної державної адміністрації</t>
  </si>
  <si>
    <t>7901000</t>
  </si>
  <si>
    <t>Харківська обласна державна адміністрація</t>
  </si>
  <si>
    <t>7900000</t>
  </si>
  <si>
    <t>Здійснення виконавчої влади у Тернопільській області</t>
  </si>
  <si>
    <t>7891010</t>
  </si>
  <si>
    <t>Апарат Тернопільської обласної державної адміністрації</t>
  </si>
  <si>
    <t>7891000</t>
  </si>
  <si>
    <t>Тернопільська обласна державна адміністрація</t>
  </si>
  <si>
    <t>7890000</t>
  </si>
  <si>
    <t>Здійснення виконавчої влади у Сумській області</t>
  </si>
  <si>
    <t>7881010</t>
  </si>
  <si>
    <t>Апарат Сумської обласної державної адміністрації</t>
  </si>
  <si>
    <t>7881000</t>
  </si>
  <si>
    <t>Сумська обласна державна адміністрація</t>
  </si>
  <si>
    <t>7880000</t>
  </si>
  <si>
    <t>Здійснення виконавчої влади у Рівненській області</t>
  </si>
  <si>
    <t>7871010</t>
  </si>
  <si>
    <t>Апарат Рівненської обласної державної адміністрації</t>
  </si>
  <si>
    <t>7871000</t>
  </si>
  <si>
    <t>Рівненська обласна державна адміністрація</t>
  </si>
  <si>
    <t>7870000</t>
  </si>
  <si>
    <t>Здійснення виконавчої влади у Полтавській області</t>
  </si>
  <si>
    <t>7861010</t>
  </si>
  <si>
    <t>Апарат Полтавської обласної державної адміністрації</t>
  </si>
  <si>
    <t>7861000</t>
  </si>
  <si>
    <t>Полтавська обласна державна адміністрація</t>
  </si>
  <si>
    <t>7860000</t>
  </si>
  <si>
    <t>Здійснення виконавчої влади в Одеській області</t>
  </si>
  <si>
    <t>7851010</t>
  </si>
  <si>
    <t>Апарат Одеської обласної державної адміністрації</t>
  </si>
  <si>
    <t>7851000</t>
  </si>
  <si>
    <t>Одеська обласна державна адміністрація</t>
  </si>
  <si>
    <t>7850000</t>
  </si>
  <si>
    <t>Здійснення виконавчої влади у Миколаївській області</t>
  </si>
  <si>
    <t>7841010</t>
  </si>
  <si>
    <t>Апарат Миколаївської обласної державної адміністрації</t>
  </si>
  <si>
    <t>7841000</t>
  </si>
  <si>
    <t>Миколаївська обласна державна адміністрація</t>
  </si>
  <si>
    <t>7840000</t>
  </si>
  <si>
    <t>Здійснення виконавчої влади у Львівській області</t>
  </si>
  <si>
    <t>7831010</t>
  </si>
  <si>
    <t>Апарат Львівської обласної державної адміністрації</t>
  </si>
  <si>
    <t>7831000</t>
  </si>
  <si>
    <t>Львівська обласна державна адміністрація</t>
  </si>
  <si>
    <t>7830000</t>
  </si>
  <si>
    <t>Здійснення виконавчої влади у Луганській області</t>
  </si>
  <si>
    <t>7821010</t>
  </si>
  <si>
    <t>Апарат Луганської обласної державної адміністрації</t>
  </si>
  <si>
    <t>7821000</t>
  </si>
  <si>
    <t>Луганська обласна державна адміністрація</t>
  </si>
  <si>
    <t>7820000</t>
  </si>
  <si>
    <t>Здійснення виконавчої влади у Кіровоградській області</t>
  </si>
  <si>
    <t>7811010</t>
  </si>
  <si>
    <t>Апарат Кіровоградської обласної державної адміністрації</t>
  </si>
  <si>
    <t>7811000</t>
  </si>
  <si>
    <t>Кіровоградська обласна державна адміністрація</t>
  </si>
  <si>
    <t>7810000</t>
  </si>
  <si>
    <t>Здійснення виконавчої влади у Київській області</t>
  </si>
  <si>
    <t>7801010</t>
  </si>
  <si>
    <t>Апарат Київської обласної державної адміністрації</t>
  </si>
  <si>
    <t>7801000</t>
  </si>
  <si>
    <t>Київська обласна державна адміністрація</t>
  </si>
  <si>
    <t>7800000</t>
  </si>
  <si>
    <t>Здійснення виконавчої влади в Івано-Франківській області</t>
  </si>
  <si>
    <t>7791010</t>
  </si>
  <si>
    <t>Апарат Івано-Франківської обласної державної адміністрації</t>
  </si>
  <si>
    <t>7791000</t>
  </si>
  <si>
    <t>Івано-Франківська обласна державна адміністрація</t>
  </si>
  <si>
    <t>7790000</t>
  </si>
  <si>
    <t>Здійснення виконавчої влади у Запорізькій області</t>
  </si>
  <si>
    <t>7781010</t>
  </si>
  <si>
    <t>Апарат Запорізької обласної державної адміністрації</t>
  </si>
  <si>
    <t>7781000</t>
  </si>
  <si>
    <t>Запорізька обласна державна адміністрація</t>
  </si>
  <si>
    <t>7780000</t>
  </si>
  <si>
    <t>Здійснення виконавчої влади у Закарпатській області</t>
  </si>
  <si>
    <t>7771010</t>
  </si>
  <si>
    <t>Апарат Закарпатської обласної державної адміністрації</t>
  </si>
  <si>
    <t>7771000</t>
  </si>
  <si>
    <t>Закарпатська обласна державна адміністрація</t>
  </si>
  <si>
    <t>7770000</t>
  </si>
  <si>
    <t>Здійснення виконавчої влади у Житомирській області</t>
  </si>
  <si>
    <t>7761010</t>
  </si>
  <si>
    <t>Апарат Житомирської обласної державної адміністрації</t>
  </si>
  <si>
    <t>7761000</t>
  </si>
  <si>
    <t>Житомирська обласна державна адміністрація</t>
  </si>
  <si>
    <t>7760000</t>
  </si>
  <si>
    <t>Здійснення виконавчої влади у Донецькій області</t>
  </si>
  <si>
    <t>7751010</t>
  </si>
  <si>
    <t>Апарат Донецької обласної державної адміністрації</t>
  </si>
  <si>
    <t>7751000</t>
  </si>
  <si>
    <t>Донецька обласна державна адміністрація</t>
  </si>
  <si>
    <t>7750000</t>
  </si>
  <si>
    <t>Здійснення виконавчої влади у Дніпропетровській області</t>
  </si>
  <si>
    <t>7741010</t>
  </si>
  <si>
    <t>Апарат Дніпропетровської обласної державної адміністрації</t>
  </si>
  <si>
    <t>7741000</t>
  </si>
  <si>
    <t>Дніпропетровська обласна державна адміністрація</t>
  </si>
  <si>
    <t>7740000</t>
  </si>
  <si>
    <t>Здійснення виконавчої влади у Волинській області</t>
  </si>
  <si>
    <t>7731010</t>
  </si>
  <si>
    <t>Апарат Волинської обласної державної адміністрації</t>
  </si>
  <si>
    <t>7731000</t>
  </si>
  <si>
    <t>Волинська обласна державна адміністрація</t>
  </si>
  <si>
    <t>7730000</t>
  </si>
  <si>
    <t>Здійснення виконавчої влади у Вінницькій області</t>
  </si>
  <si>
    <t>7721010</t>
  </si>
  <si>
    <t>Апарат Вінницької обласної державної адміністрації</t>
  </si>
  <si>
    <t>7721000</t>
  </si>
  <si>
    <t>Вінницька обласна державна адміністрація</t>
  </si>
  <si>
    <t>7720000</t>
  </si>
  <si>
    <t>Забезпечення діяльності Державного бюро розслідувань</t>
  </si>
  <si>
    <t>6421010</t>
  </si>
  <si>
    <t>Державне бюро розслідувань</t>
  </si>
  <si>
    <t>6421000</t>
  </si>
  <si>
    <t>6420000</t>
  </si>
  <si>
    <t>Виконання покарань установами і органами Державної кримінально-виконавчої служби України</t>
  </si>
  <si>
    <t>3601020</t>
  </si>
  <si>
    <t>Апарат Міністерства юстиції України</t>
  </si>
  <si>
    <t>3601000</t>
  </si>
  <si>
    <t>Міністерство юстиції України</t>
  </si>
  <si>
    <t>3600000</t>
  </si>
  <si>
    <t>Загальне керівництво та управління у сфері захисту довкілля та природних ресурсів</t>
  </si>
  <si>
    <t>2701010</t>
  </si>
  <si>
    <t>Апарат Міністерства захисту довкілля та природних ресурсів України</t>
  </si>
  <si>
    <t>2701000</t>
  </si>
  <si>
    <t>Міністерство захисту довкілля та природних ресурсів України</t>
  </si>
  <si>
    <t>2700000</t>
  </si>
  <si>
    <t xml:space="preserve">Загальне керівництво та управління у сфері енергетики </t>
  </si>
  <si>
    <t>2401010</t>
  </si>
  <si>
    <t>Апарат Міністерства енергетики України</t>
  </si>
  <si>
    <t>2401000</t>
  </si>
  <si>
    <t>Міністерство енергетики України</t>
  </si>
  <si>
    <t>2400000</t>
  </si>
  <si>
    <t>Забезпечення діяльності підрозділів, установ та закладів Національної поліції України</t>
  </si>
  <si>
    <t>1007020</t>
  </si>
  <si>
    <t>Національна поліція України</t>
  </si>
  <si>
    <t>1007000</t>
  </si>
  <si>
    <t xml:space="preserve">Забезпечення виконання завдань та функцій Державної прикордонної служби України </t>
  </si>
  <si>
    <t>1002030</t>
  </si>
  <si>
    <t>Адміністрація Державної прикордонної служби України</t>
  </si>
  <si>
    <t>1002000</t>
  </si>
  <si>
    <t>Міністерство внутрішніх справ України</t>
  </si>
  <si>
    <t>1000000</t>
  </si>
  <si>
    <t>спеціальний
фонд_x000D_</t>
  </si>
  <si>
    <t>загальний 
фонд_x000D_</t>
  </si>
  <si>
    <t>загальний
фонд</t>
  </si>
  <si>
    <t>Bсього_x000D_</t>
  </si>
  <si>
    <t>загальний
фонд_x000D_</t>
  </si>
  <si>
    <t>Всього_x000D_</t>
  </si>
  <si>
    <t>_x000D_
Найменування згідно з відомчою і програмною класифікаціями видатків та надання кредитів бюджету_x000D_</t>
  </si>
  <si>
    <t>Коди</t>
  </si>
  <si>
    <t>Порівняльна таблиця змін до додатка № 3 до Закону України "Про Державний бюджет України на 2020 рік"</t>
  </si>
  <si>
    <t>2500000</t>
  </si>
  <si>
    <t>2501000</t>
  </si>
  <si>
    <t>2501230</t>
  </si>
  <si>
    <t>Міністерство соціальної політики України</t>
  </si>
  <si>
    <t>Апарат Міністерства соціальної політики України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</si>
  <si>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</si>
  <si>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3110000</t>
  </si>
  <si>
    <t>3111000</t>
  </si>
  <si>
    <t>3130000</t>
  </si>
  <si>
    <t>3131000</t>
  </si>
  <si>
    <t>Державне агентство автомобільних доріг України</t>
  </si>
  <si>
    <t>Апарат Державного агентства автомобільних доріг України</t>
  </si>
  <si>
    <t>Покращення стану автомобільної дороги Т-04-01 Дніпро - Васильківка - Покровське - Гуляйполе - Пологи - Мелітополь</t>
  </si>
  <si>
    <t>Державне агентство автомобільних доріг України (загальнодержавні видатки та кредитування)</t>
  </si>
  <si>
    <t>Субвенція з державного бюджету обласному бюджету Сумської області на будівництво мостового переходу через р. Сула в м. Ромни</t>
  </si>
  <si>
    <t>Субвенція з державного бюджету бюджету міста Чернівці на капітальний ремонт вул. Хотинської в м. Чернівці</t>
  </si>
  <si>
    <t>Субвенція з державного бюджету обласному бюджету Миколаївської області на капітальний ремонт автомобільних доріг О 151124 Миколаїв – Станіслав – Херсон та О 151101 (Миколаїв – Херсон) – Любомирівка – Першотравневе – (Казанка – (Р-47))</t>
  </si>
  <si>
    <t>Субвенція з державного бюджету бюджету Тернопільської міської об’єднаної територіальної громади на реконструкцію шляхопроводу через залізничну колію на вул. Об’їзна в районі вул. Гайової в м. Тернополі</t>
  </si>
  <si>
    <t>Субвенція з державного бюджету обласному бюджету Львівської області на нове будівництво моста через річку Східничанка з підходами по
вул. Кропивницькій в смт. Східниця м. Борислава Львівської області</t>
  </si>
  <si>
    <t>Субвенція з державного бюджету бюджету  Сумської міської об’єднаної територіальної громади на поточний ремонт вулично-дорожньої мережі та штучних споруд м. Суми,
вул. Харківська</t>
  </si>
  <si>
    <t>Субвенція з державного бюджету обласному бюджету Херсонської області на будівництво шляхопроводу по просп. Адмірала Сенявіна –
вул. Залаегерсег у м. Херсоні</t>
  </si>
  <si>
    <t>Субвенція з державного бюджету обласному бюджету Львівської області на проведення капітального ремонту доріг</t>
  </si>
  <si>
    <t>ПОРІВНЯЛЬНА ТАБЛИЦЯ
змін міжбюджетних трансфертів (інших дотацій та субвенцій) з Державного бюджету України місцевим бюджетам на 2020 рік</t>
  </si>
  <si>
    <t xml:space="preserve">Назва місцевого бюджету
адміністративно-територіальної одиниці  </t>
  </si>
  <si>
    <t>Субвенції з державного бюджету</t>
  </si>
  <si>
    <t>Субвенція загального фонду на:</t>
  </si>
  <si>
    <t>капітальний ремонт вул. Хотинської в м. Чернівці</t>
  </si>
  <si>
    <t>капітальний ремонт автомобільних доріг О 151124 Миколаїв - Станіслав - Херсон та О 151101 (Миколаїв - Херсон) - Любомирівка - Першотравневе - (Казанка - (Р-47))</t>
  </si>
  <si>
    <t>Затверджено Законом</t>
  </si>
  <si>
    <t>Проєкт з урахуванням 
запропонованих змін</t>
  </si>
  <si>
    <t>Обласний бюджет Сумської області</t>
  </si>
  <si>
    <t>Обласний бюджет Миколаївської області</t>
  </si>
  <si>
    <t xml:space="preserve">ВСЬОГО </t>
  </si>
  <si>
    <t>будівництво мостового переходу через р. Сула в м. Ромни</t>
  </si>
  <si>
    <t>реконструкцію шляхопроводу через залізничну колію на вул. Об'їзна в районі вул. Гайової в м. Тернополі</t>
  </si>
  <si>
    <t>нове будівництво моста через річку Східничанка з підходами по вул. Кропивницькій в смт. Східниця м. Борислава Львівської області</t>
  </si>
  <si>
    <t>поточний ремонт вулично-дорожньої мережі та штучних споруд м. Суми, вул. Харківська</t>
  </si>
  <si>
    <t>будівництво шляхопроводу по просп. Адмірала Сенявіна – вул. Залаегерсег у м. Херсоні</t>
  </si>
  <si>
    <t>проведення капітального ремонту доріг</t>
  </si>
  <si>
    <t>Обласний бюджет Львівської  області</t>
  </si>
  <si>
    <t>Бюджет Сумської міської об’єднаної територіальної громади</t>
  </si>
  <si>
    <t>Бюджет Тернопільської міської об’єднаної територіальної громади</t>
  </si>
  <si>
    <t>Обласний бюджет Херсонської області</t>
  </si>
  <si>
    <t>Бюджет міста Чернівців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</si>
</sst>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0"/>
      <name val="Arial"/>
      <charset val="204"/>
    </font>
    <font>
      <sz val="10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name val="Arial"/>
      <family val="2"/>
      <charset val="204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0" fillId="0" borderId="0">
      <alignment vertical="top"/>
    </xf>
    <xf numFmtId="0" fontId="14" fillId="0" borderId="0"/>
    <xf numFmtId="0" fontId="1" fillId="0" borderId="0"/>
    <xf numFmtId="0" fontId="14" fillId="0" borderId="0"/>
  </cellStyleXfs>
  <cellXfs count="95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vertical="top"/>
    </xf>
    <xf numFmtId="0" fontId="6" fillId="0" borderId="6" xfId="0" applyFont="1" applyFill="1" applyBorder="1" applyAlignment="1">
      <alignment wrapText="1"/>
    </xf>
    <xf numFmtId="164" fontId="6" fillId="0" borderId="6" xfId="0" applyNumberFormat="1" applyFont="1" applyFill="1" applyBorder="1" applyAlignment="1" applyProtection="1"/>
    <xf numFmtId="164" fontId="7" fillId="0" borderId="6" xfId="0" applyNumberFormat="1" applyFont="1" applyFill="1" applyBorder="1" applyAlignment="1" applyProtection="1"/>
    <xf numFmtId="0" fontId="7" fillId="0" borderId="6" xfId="0" applyFont="1" applyFill="1" applyBorder="1" applyAlignment="1">
      <alignment vertical="top"/>
    </xf>
    <xf numFmtId="0" fontId="7" fillId="0" borderId="6" xfId="0" applyFont="1" applyFill="1" applyBorder="1" applyAlignment="1">
      <alignment wrapText="1"/>
    </xf>
    <xf numFmtId="0" fontId="4" fillId="0" borderId="6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 wrapText="1"/>
    </xf>
    <xf numFmtId="164" fontId="4" fillId="0" borderId="6" xfId="0" applyNumberFormat="1" applyFont="1" applyFill="1" applyBorder="1" applyAlignment="1" applyProtection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1" applyFont="1">
      <alignment vertical="top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horizontal="center" vertical="center"/>
    </xf>
    <xf numFmtId="0" fontId="12" fillId="0" borderId="0" xfId="1" applyFont="1">
      <alignment vertical="top"/>
    </xf>
    <xf numFmtId="0" fontId="11" fillId="2" borderId="0" xfId="1" applyFont="1" applyFill="1">
      <alignment vertical="top"/>
    </xf>
    <xf numFmtId="0" fontId="13" fillId="0" borderId="0" xfId="0" applyFont="1" applyAlignment="1">
      <alignment vertical="center" wrapText="1"/>
    </xf>
    <xf numFmtId="0" fontId="9" fillId="0" borderId="0" xfId="2" applyFont="1" applyProtection="1">
      <protection locked="0"/>
    </xf>
    <xf numFmtId="0" fontId="9" fillId="0" borderId="0" xfId="2" applyFont="1" applyFill="1" applyBorder="1" applyAlignment="1" applyProtection="1">
      <alignment horizontal="right" vertical="center"/>
      <protection locked="0"/>
    </xf>
    <xf numFmtId="0" fontId="15" fillId="4" borderId="1" xfId="2" applyFont="1" applyFill="1" applyBorder="1" applyAlignment="1" applyProtection="1">
      <alignment horizontal="center" vertical="center" wrapText="1"/>
      <protection locked="0"/>
    </xf>
    <xf numFmtId="0" fontId="9" fillId="0" borderId="1" xfId="3" applyFont="1" applyBorder="1" applyAlignment="1" applyProtection="1">
      <alignment horizontal="left" vertical="center" wrapText="1"/>
      <protection locked="0"/>
    </xf>
    <xf numFmtId="0" fontId="15" fillId="0" borderId="1" xfId="2" applyFont="1" applyBorder="1" applyProtection="1">
      <protection locked="0"/>
    </xf>
    <xf numFmtId="4" fontId="15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15" fillId="4" borderId="1" xfId="2" applyFont="1" applyFill="1" applyBorder="1" applyAlignment="1" applyProtection="1">
      <alignment horizontal="left" vertical="center"/>
      <protection locked="0"/>
    </xf>
    <xf numFmtId="0" fontId="15" fillId="4" borderId="1" xfId="2" applyFont="1" applyFill="1" applyBorder="1" applyAlignment="1" applyProtection="1">
      <alignment horizontal="center" vertical="center"/>
      <protection locked="0"/>
    </xf>
    <xf numFmtId="0" fontId="15" fillId="0" borderId="0" xfId="2" applyFont="1" applyBorder="1" applyProtection="1">
      <protection locked="0"/>
    </xf>
    <xf numFmtId="0" fontId="9" fillId="0" borderId="0" xfId="0" applyFont="1"/>
    <xf numFmtId="0" fontId="16" fillId="0" borderId="0" xfId="0" applyFont="1"/>
    <xf numFmtId="0" fontId="9" fillId="0" borderId="0" xfId="0" applyFont="1" applyAlignment="1">
      <alignment horizontal="center" vertical="center"/>
    </xf>
    <xf numFmtId="0" fontId="17" fillId="0" borderId="0" xfId="1" applyFont="1" applyFill="1">
      <alignment vertical="top"/>
    </xf>
    <xf numFmtId="0" fontId="17" fillId="0" borderId="0" xfId="1" applyFont="1" applyFill="1" applyAlignment="1">
      <alignment vertical="top" wrapText="1"/>
    </xf>
    <xf numFmtId="0" fontId="17" fillId="0" borderId="0" xfId="1" applyFont="1" applyFill="1" applyAlignment="1">
      <alignment horizontal="right" vertical="top"/>
    </xf>
    <xf numFmtId="0" fontId="17" fillId="0" borderId="10" xfId="1" applyFont="1" applyFill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 wrapText="1"/>
    </xf>
    <xf numFmtId="0" fontId="17" fillId="0" borderId="11" xfId="1" applyFont="1" applyFill="1" applyBorder="1" applyAlignment="1">
      <alignment horizontal="center" vertical="center" wrapText="1"/>
    </xf>
    <xf numFmtId="0" fontId="17" fillId="0" borderId="8" xfId="1" applyFont="1" applyFill="1" applyBorder="1" applyAlignment="1">
      <alignment horizontal="center" vertical="center" wrapText="1"/>
    </xf>
    <xf numFmtId="0" fontId="18" fillId="0" borderId="7" xfId="1" applyFont="1" applyFill="1" applyBorder="1">
      <alignment vertical="top"/>
    </xf>
    <xf numFmtId="0" fontId="18" fillId="0" borderId="7" xfId="1" applyFont="1" applyFill="1" applyBorder="1" applyAlignment="1">
      <alignment vertical="top" wrapText="1"/>
    </xf>
    <xf numFmtId="164" fontId="18" fillId="0" borderId="7" xfId="1" applyNumberFormat="1" applyFont="1" applyFill="1" applyBorder="1">
      <alignment vertical="top"/>
    </xf>
    <xf numFmtId="0" fontId="18" fillId="0" borderId="6" xfId="1" applyFont="1" applyFill="1" applyBorder="1">
      <alignment vertical="top"/>
    </xf>
    <xf numFmtId="0" fontId="18" fillId="0" borderId="6" xfId="1" applyFont="1" applyFill="1" applyBorder="1" applyAlignment="1">
      <alignment vertical="top" wrapText="1"/>
    </xf>
    <xf numFmtId="164" fontId="18" fillId="0" borderId="6" xfId="1" applyNumberFormat="1" applyFont="1" applyFill="1" applyBorder="1">
      <alignment vertical="top"/>
    </xf>
    <xf numFmtId="0" fontId="17" fillId="0" borderId="6" xfId="1" applyFont="1" applyFill="1" applyBorder="1">
      <alignment vertical="top"/>
    </xf>
    <xf numFmtId="0" fontId="17" fillId="0" borderId="6" xfId="1" applyFont="1" applyFill="1" applyBorder="1" applyAlignment="1">
      <alignment vertical="top" wrapText="1"/>
    </xf>
    <xf numFmtId="164" fontId="17" fillId="0" borderId="6" xfId="1" applyNumberFormat="1" applyFont="1" applyFill="1" applyBorder="1">
      <alignment vertical="top"/>
    </xf>
    <xf numFmtId="0" fontId="18" fillId="0" borderId="6" xfId="1" applyFont="1" applyFill="1" applyBorder="1" applyAlignment="1">
      <alignment vertical="top"/>
    </xf>
    <xf numFmtId="0" fontId="17" fillId="0" borderId="6" xfId="1" applyFont="1" applyFill="1" applyBorder="1" applyAlignment="1">
      <alignment vertical="top"/>
    </xf>
    <xf numFmtId="0" fontId="19" fillId="0" borderId="6" xfId="1" applyFont="1" applyFill="1" applyBorder="1">
      <alignment vertical="top"/>
    </xf>
    <xf numFmtId="0" fontId="19" fillId="0" borderId="6" xfId="1" applyFont="1" applyFill="1" applyBorder="1" applyAlignment="1">
      <alignment vertical="top" wrapText="1"/>
    </xf>
    <xf numFmtId="164" fontId="19" fillId="0" borderId="6" xfId="1" applyNumberFormat="1" applyFont="1" applyFill="1" applyBorder="1">
      <alignment vertical="top"/>
    </xf>
    <xf numFmtId="164" fontId="11" fillId="0" borderId="0" xfId="1" applyNumberFormat="1" applyFont="1">
      <alignment vertical="top"/>
    </xf>
    <xf numFmtId="164" fontId="7" fillId="0" borderId="6" xfId="0" applyNumberFormat="1" applyFont="1" applyFill="1" applyBorder="1" applyAlignment="1" applyProtection="1">
      <alignment vertical="center"/>
    </xf>
    <xf numFmtId="0" fontId="4" fillId="0" borderId="6" xfId="0" applyFont="1" applyFill="1" applyBorder="1"/>
    <xf numFmtId="0" fontId="0" fillId="0" borderId="0" xfId="0" applyFill="1"/>
    <xf numFmtId="0" fontId="4" fillId="0" borderId="6" xfId="0" applyFont="1" applyFill="1" applyBorder="1" applyAlignment="1">
      <alignment vertical="top"/>
    </xf>
    <xf numFmtId="164" fontId="4" fillId="0" borderId="6" xfId="0" applyNumberFormat="1" applyFont="1" applyFill="1" applyBorder="1" applyAlignment="1">
      <alignment vertical="top"/>
    </xf>
    <xf numFmtId="0" fontId="4" fillId="0" borderId="6" xfId="0" applyNumberFormat="1" applyFont="1" applyFill="1" applyBorder="1" applyAlignment="1" applyProtection="1"/>
    <xf numFmtId="0" fontId="6" fillId="0" borderId="6" xfId="0" applyNumberFormat="1" applyFont="1" applyFill="1" applyBorder="1" applyAlignment="1" applyProtection="1"/>
    <xf numFmtId="0" fontId="20" fillId="0" borderId="0" xfId="1" applyFont="1" applyAlignment="1">
      <alignment horizontal="center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12" fillId="0" borderId="0" xfId="1" applyFont="1" applyAlignment="1">
      <alignment horizontal="center" vertical="top"/>
    </xf>
    <xf numFmtId="0" fontId="17" fillId="0" borderId="19" xfId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top"/>
    </xf>
    <xf numFmtId="0" fontId="17" fillId="0" borderId="17" xfId="1" applyFont="1" applyFill="1" applyBorder="1" applyAlignment="1">
      <alignment horizontal="center" vertical="top"/>
    </xf>
    <xf numFmtId="0" fontId="17" fillId="0" borderId="15" xfId="1" applyFont="1" applyFill="1" applyBorder="1" applyAlignment="1">
      <alignment horizontal="center" vertical="top"/>
    </xf>
    <xf numFmtId="0" fontId="17" fillId="0" borderId="14" xfId="1" applyFont="1" applyFill="1" applyBorder="1" applyAlignment="1">
      <alignment horizontal="center" vertical="top"/>
    </xf>
    <xf numFmtId="0" fontId="17" fillId="0" borderId="16" xfId="1" applyFont="1" applyFill="1" applyBorder="1" applyAlignment="1">
      <alignment horizontal="center" vertical="top"/>
    </xf>
    <xf numFmtId="0" fontId="17" fillId="0" borderId="13" xfId="1" applyFont="1" applyFill="1" applyBorder="1" applyAlignment="1">
      <alignment horizontal="center" vertical="top"/>
    </xf>
    <xf numFmtId="0" fontId="15" fillId="4" borderId="1" xfId="2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 wrapText="1"/>
    </xf>
    <xf numFmtId="0" fontId="15" fillId="3" borderId="2" xfId="2" applyFont="1" applyFill="1" applyBorder="1" applyAlignment="1" applyProtection="1">
      <alignment vertical="center" wrapText="1"/>
      <protection locked="0"/>
    </xf>
    <xf numFmtId="0" fontId="15" fillId="3" borderId="3" xfId="2" applyFont="1" applyFill="1" applyBorder="1" applyAlignment="1" applyProtection="1">
      <alignment vertical="center" wrapText="1"/>
      <protection locked="0"/>
    </xf>
    <xf numFmtId="0" fontId="15" fillId="3" borderId="4" xfId="2" applyFont="1" applyFill="1" applyBorder="1" applyAlignment="1" applyProtection="1">
      <alignment vertical="center" wrapText="1"/>
      <protection locked="0"/>
    </xf>
    <xf numFmtId="0" fontId="15" fillId="3" borderId="1" xfId="2" applyFont="1" applyFill="1" applyBorder="1" applyAlignment="1" applyProtection="1">
      <alignment vertical="center" wrapText="1"/>
      <protection locked="0"/>
    </xf>
    <xf numFmtId="0" fontId="15" fillId="0" borderId="1" xfId="2" applyFont="1" applyBorder="1" applyAlignment="1" applyProtection="1">
      <alignment horizontal="center" vertical="center" wrapText="1"/>
      <protection locked="0"/>
    </xf>
    <xf numFmtId="0" fontId="15" fillId="3" borderId="2" xfId="2" applyFont="1" applyFill="1" applyBorder="1" applyAlignment="1" applyProtection="1">
      <alignment horizontal="left" vertical="center" wrapText="1"/>
      <protection locked="0"/>
    </xf>
    <xf numFmtId="0" fontId="15" fillId="3" borderId="3" xfId="2" applyFont="1" applyFill="1" applyBorder="1" applyAlignment="1" applyProtection="1">
      <alignment horizontal="left" vertical="center" wrapText="1"/>
      <protection locked="0"/>
    </xf>
    <xf numFmtId="0" fontId="15" fillId="3" borderId="4" xfId="2" applyFont="1" applyFill="1" applyBorder="1" applyAlignment="1" applyProtection="1">
      <alignment horizontal="left" vertical="center" wrapText="1"/>
      <protection locked="0"/>
    </xf>
  </cellXfs>
  <cellStyles count="5">
    <cellStyle name="Normal_Доходи" xfId="3"/>
    <cellStyle name="Звичайний" xfId="0" builtinId="0"/>
    <cellStyle name="Звичайний 4" xfId="2"/>
    <cellStyle name="Звичайний 4 2" xfId="4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f490523n213%20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f490523n2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7;&#1084;&#1110;&#1085;&#1080;%20&#1076;&#1086;%20&#1047;&#1059;%20&#1055;&#1088;&#1086;%20&#1044;&#1041;&#1059;%20&#1085;&#1072;%202020%20&#1088;&#1110;&#1082;%20(&#1059;&#1082;&#1088;&#1072;&#1074;&#1090;&#1086;&#1076;&#1086;&#1088;)\&#1056;&#1077;&#1108;&#1089;&#1090;&#1088;&#1072;&#1094;&#1110;&#1103;%20(&#1091;&#1090;&#1086;&#1095;&#1085;&#1077;&#1085;&#1086;)\Dod025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d 1"/>
      <sheetName val="dod 2"/>
      <sheetName val="dod 3"/>
      <sheetName val="dod 4"/>
      <sheetName val="dod 5"/>
      <sheetName val="dod 6"/>
      <sheetName val="dod 7"/>
      <sheetName val="dod 8"/>
    </sheetNames>
    <sheetDataSet>
      <sheetData sheetId="0">
        <row r="7">
          <cell r="C7">
            <v>978175714.20000017</v>
          </cell>
          <cell r="D7">
            <v>857749850.00000012</v>
          </cell>
          <cell r="E7">
            <v>120425864.2</v>
          </cell>
        </row>
        <row r="10">
          <cell r="C10">
            <v>969412265.30000019</v>
          </cell>
          <cell r="D10">
            <v>848986401.10000014</v>
          </cell>
          <cell r="E10">
            <v>120425864.2</v>
          </cell>
        </row>
        <row r="56">
          <cell r="C56">
            <v>183668133.89999998</v>
          </cell>
          <cell r="D56">
            <v>135124985.89999998</v>
          </cell>
          <cell r="E56">
            <v>48543148</v>
          </cell>
        </row>
        <row r="57">
          <cell r="C57">
            <v>114268212.5</v>
          </cell>
          <cell r="D57">
            <v>113758573.5</v>
          </cell>
          <cell r="E57">
            <v>509639</v>
          </cell>
        </row>
        <row r="61">
          <cell r="C61">
            <v>2985466.9</v>
          </cell>
          <cell r="D61">
            <v>2475827.9</v>
          </cell>
          <cell r="E61">
            <v>509639</v>
          </cell>
        </row>
      </sheetData>
      <sheetData sheetId="1" refreshError="1"/>
      <sheetData sheetId="2">
        <row r="8">
          <cell r="D8">
            <v>1137421048.3000002</v>
          </cell>
          <cell r="I8">
            <v>131344714.19999997</v>
          </cell>
          <cell r="N8">
            <v>1268765762.5000002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d 1"/>
      <sheetName val="dod 2"/>
      <sheetName val="dod 3"/>
      <sheetName val="dod 4"/>
      <sheetName val="dod 5"/>
      <sheetName val="dod 6"/>
      <sheetName val="dod 7"/>
      <sheetName val="dod 8"/>
    </sheetNames>
    <sheetDataSet>
      <sheetData sheetId="0" refreshError="1"/>
      <sheetData sheetId="1" refreshError="1"/>
      <sheetData sheetId="2">
        <row r="331">
          <cell r="D331">
            <v>311554821.20000005</v>
          </cell>
          <cell r="I331">
            <v>1352958.6</v>
          </cell>
        </row>
        <row r="332">
          <cell r="D332">
            <v>107995172.10000001</v>
          </cell>
          <cell r="I332">
            <v>1157621.2</v>
          </cell>
        </row>
        <row r="346">
          <cell r="D346">
            <v>39329479</v>
          </cell>
          <cell r="I346">
            <v>0</v>
          </cell>
        </row>
        <row r="449">
          <cell r="D449">
            <v>864140.1</v>
          </cell>
          <cell r="I449">
            <v>44348434.099999994</v>
          </cell>
        </row>
        <row r="450">
          <cell r="D450">
            <v>864140.1</v>
          </cell>
          <cell r="I450">
            <v>44348434.099999994</v>
          </cell>
        </row>
        <row r="463">
          <cell r="D463">
            <v>95000</v>
          </cell>
          <cell r="I463">
            <v>22172967.199999999</v>
          </cell>
        </row>
        <row r="464">
          <cell r="D464">
            <v>95000</v>
          </cell>
          <cell r="I464">
            <v>22172967.199999999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d_1"/>
      <sheetName val="Dod_2"/>
      <sheetName val="Dod_3"/>
    </sheetNames>
    <sheetDataSet>
      <sheetData sheetId="0" refreshError="1"/>
      <sheetData sheetId="1">
        <row r="22">
          <cell r="E22">
            <v>309395263.20000005</v>
          </cell>
          <cell r="J22">
            <v>1352958.6</v>
          </cell>
        </row>
        <row r="23">
          <cell r="E23">
            <v>105835614.09999999</v>
          </cell>
          <cell r="J23">
            <v>1157621.2</v>
          </cell>
        </row>
        <row r="24">
          <cell r="E24">
            <v>37169921</v>
          </cell>
          <cell r="J24">
            <v>0</v>
          </cell>
        </row>
        <row r="28">
          <cell r="E28">
            <v>1364140.1</v>
          </cell>
          <cell r="J28">
            <v>44348434.099999994</v>
          </cell>
        </row>
        <row r="29">
          <cell r="E29">
            <v>1364140.1</v>
          </cell>
          <cell r="J29">
            <v>44348434.099999994</v>
          </cell>
        </row>
        <row r="30">
          <cell r="E30">
            <v>500000</v>
          </cell>
        </row>
        <row r="31">
          <cell r="E31">
            <v>1714558</v>
          </cell>
          <cell r="J31">
            <v>22172967.199999999</v>
          </cell>
        </row>
        <row r="32">
          <cell r="E32">
            <v>1714558</v>
          </cell>
          <cell r="J32">
            <v>22172967.199999999</v>
          </cell>
        </row>
        <row r="33">
          <cell r="E33">
            <v>10000</v>
          </cell>
        </row>
        <row r="34">
          <cell r="E34">
            <v>200000</v>
          </cell>
        </row>
        <row r="35">
          <cell r="E35">
            <v>300000</v>
          </cell>
        </row>
        <row r="36">
          <cell r="E36">
            <v>190000</v>
          </cell>
        </row>
        <row r="37">
          <cell r="E37">
            <v>30558</v>
          </cell>
        </row>
        <row r="38">
          <cell r="E38">
            <v>40000</v>
          </cell>
        </row>
        <row r="39">
          <cell r="E39">
            <v>300000</v>
          </cell>
        </row>
        <row r="40">
          <cell r="E40">
            <v>589000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3"/>
  <sheetViews>
    <sheetView showZeros="0" view="pageBreakPreview" topLeftCell="C1" zoomScale="130" zoomScaleNormal="55" zoomScaleSheetLayoutView="130" workbookViewId="0">
      <selection activeCell="D2" sqref="D1:F1048576"/>
    </sheetView>
  </sheetViews>
  <sheetFormatPr defaultRowHeight="12.75" x14ac:dyDescent="0.2"/>
  <cols>
    <col min="1" max="1" width="9.140625" customWidth="1"/>
    <col min="2" max="2" width="10" bestFit="1" customWidth="1"/>
    <col min="3" max="3" width="53.42578125" customWidth="1"/>
    <col min="4" max="4" width="15.42578125" hidden="1" customWidth="1"/>
    <col min="5" max="5" width="15.140625" hidden="1" customWidth="1"/>
    <col min="6" max="6" width="17.28515625" hidden="1" customWidth="1"/>
    <col min="7" max="7" width="14.42578125" bestFit="1" customWidth="1"/>
    <col min="8" max="8" width="15.140625" bestFit="1" customWidth="1"/>
    <col min="9" max="9" width="17.28515625" bestFit="1" customWidth="1"/>
    <col min="10" max="10" width="15.28515625" bestFit="1" customWidth="1"/>
    <col min="11" max="11" width="15.140625" bestFit="1" customWidth="1"/>
    <col min="12" max="12" width="17.28515625" bestFit="1" customWidth="1"/>
    <col min="13" max="16" width="0" hidden="1" customWidth="1"/>
  </cols>
  <sheetData>
    <row r="1" spans="2:13" ht="39" customHeight="1" x14ac:dyDescent="0.35">
      <c r="B1" s="73" t="s">
        <v>4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1"/>
    </row>
    <row r="2" spans="2:13" s="3" customFormat="1" ht="12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14</v>
      </c>
    </row>
    <row r="3" spans="2:13" ht="21.75" customHeight="1" x14ac:dyDescent="0.2">
      <c r="B3" s="6"/>
      <c r="C3" s="7"/>
      <c r="D3" s="8" t="s">
        <v>8</v>
      </c>
      <c r="E3" s="9"/>
      <c r="F3" s="9"/>
      <c r="G3" s="8" t="s">
        <v>5</v>
      </c>
      <c r="H3" s="9"/>
      <c r="I3" s="9"/>
      <c r="J3" s="8" t="s">
        <v>3</v>
      </c>
      <c r="K3" s="9"/>
      <c r="L3" s="10"/>
    </row>
    <row r="4" spans="2:13" ht="17.25" customHeight="1" x14ac:dyDescent="0.2">
      <c r="B4" s="11" t="s">
        <v>2</v>
      </c>
      <c r="C4" s="11" t="s">
        <v>1</v>
      </c>
      <c r="D4" s="12" t="s">
        <v>0</v>
      </c>
      <c r="E4" s="11" t="s">
        <v>7</v>
      </c>
      <c r="F4" s="11" t="s">
        <v>6</v>
      </c>
      <c r="G4" s="12" t="s">
        <v>0</v>
      </c>
      <c r="H4" s="11" t="s">
        <v>7</v>
      </c>
      <c r="I4" s="11" t="s">
        <v>6</v>
      </c>
      <c r="J4" s="12" t="s">
        <v>0</v>
      </c>
      <c r="K4" s="11" t="s">
        <v>7</v>
      </c>
      <c r="L4" s="11" t="s">
        <v>6</v>
      </c>
      <c r="M4" s="2"/>
    </row>
    <row r="5" spans="2:13" x14ac:dyDescent="0.2">
      <c r="B5" s="13">
        <v>20000000</v>
      </c>
      <c r="C5" s="14" t="s">
        <v>11</v>
      </c>
      <c r="D5" s="15">
        <f>'[1]dod 1'!$C$56</f>
        <v>183668133.89999998</v>
      </c>
      <c r="E5" s="15">
        <f>'[1]dod 1'!$D$56</f>
        <v>135124985.89999998</v>
      </c>
      <c r="F5" s="15">
        <f>'[1]dod 1'!$E$56</f>
        <v>48543148</v>
      </c>
      <c r="G5" s="15">
        <f>H5+I5</f>
        <v>184418133.89999998</v>
      </c>
      <c r="H5" s="15">
        <f>135164338.2-39352.3+375000</f>
        <v>135499985.89999998</v>
      </c>
      <c r="I5" s="15">
        <v>48918148</v>
      </c>
      <c r="J5" s="15">
        <f>G5-D5</f>
        <v>750000</v>
      </c>
      <c r="K5" s="15">
        <f>H5-E5</f>
        <v>375000</v>
      </c>
      <c r="L5" s="15">
        <f>I5-F5</f>
        <v>375000</v>
      </c>
    </row>
    <row r="6" spans="2:13" x14ac:dyDescent="0.2">
      <c r="B6" s="17">
        <v>21000000</v>
      </c>
      <c r="C6" s="18" t="s">
        <v>12</v>
      </c>
      <c r="D6" s="16">
        <f>'[1]dod 1'!$C$57</f>
        <v>114268212.5</v>
      </c>
      <c r="E6" s="16">
        <f>'[1]dod 1'!$D$57</f>
        <v>113758573.5</v>
      </c>
      <c r="F6" s="16">
        <f>'[1]dod 1'!$E$57</f>
        <v>509639</v>
      </c>
      <c r="G6" s="16">
        <f t="shared" ref="G6:G8" si="0">H6+I6</f>
        <v>115018212.5</v>
      </c>
      <c r="H6" s="16">
        <f>113797925.8-39352.3+375000</f>
        <v>114133573.5</v>
      </c>
      <c r="I6" s="16">
        <v>884639</v>
      </c>
      <c r="J6" s="15">
        <f t="shared" ref="J6:J10" si="1">G6-D6</f>
        <v>750000</v>
      </c>
      <c r="K6" s="15">
        <f t="shared" ref="K6:K10" si="2">H6-E6</f>
        <v>375000</v>
      </c>
      <c r="L6" s="15">
        <f t="shared" ref="L6:L10" si="3">I6-F6</f>
        <v>375000</v>
      </c>
    </row>
    <row r="7" spans="2:13" x14ac:dyDescent="0.2">
      <c r="B7" s="19">
        <v>21080000</v>
      </c>
      <c r="C7" s="20" t="s">
        <v>13</v>
      </c>
      <c r="D7" s="21">
        <f>'[1]dod 1'!$C$61</f>
        <v>2985466.9</v>
      </c>
      <c r="E7" s="21">
        <f>'[1]dod 1'!$D$61</f>
        <v>2475827.9</v>
      </c>
      <c r="F7" s="21">
        <f>'[1]dod 1'!$E$61</f>
        <v>509639</v>
      </c>
      <c r="G7" s="16">
        <f t="shared" si="0"/>
        <v>3735466.9</v>
      </c>
      <c r="H7" s="65">
        <v>2850827.9</v>
      </c>
      <c r="I7" s="65">
        <v>884639</v>
      </c>
      <c r="J7" s="15">
        <f t="shared" si="1"/>
        <v>750000</v>
      </c>
      <c r="K7" s="15">
        <f>H7-E7</f>
        <v>375000</v>
      </c>
      <c r="L7" s="15">
        <f t="shared" si="3"/>
        <v>375000</v>
      </c>
    </row>
    <row r="8" spans="2:13" s="67" customFormat="1" ht="25.5" x14ac:dyDescent="0.2">
      <c r="B8" s="66"/>
      <c r="C8" s="14" t="s">
        <v>9</v>
      </c>
      <c r="D8" s="15">
        <f>'[1]dod 1'!$C$10</f>
        <v>969412265.30000019</v>
      </c>
      <c r="E8" s="15">
        <f>'[1]dod 1'!$D$10</f>
        <v>848986401.10000014</v>
      </c>
      <c r="F8" s="15">
        <f>'[1]dod 1'!$E$10</f>
        <v>120425864.2</v>
      </c>
      <c r="G8" s="15">
        <f t="shared" si="0"/>
        <v>970162265.30000007</v>
      </c>
      <c r="H8" s="15">
        <f>849019337.2-32936.1+375000</f>
        <v>849361401.10000002</v>
      </c>
      <c r="I8" s="15">
        <v>120800864.2</v>
      </c>
      <c r="J8" s="15">
        <f t="shared" si="1"/>
        <v>749999.99999988079</v>
      </c>
      <c r="K8" s="15">
        <f>H8-E8</f>
        <v>374999.99999988079</v>
      </c>
      <c r="L8" s="15">
        <f t="shared" si="3"/>
        <v>375000</v>
      </c>
    </row>
    <row r="9" spans="2:13" s="67" customFormat="1" x14ac:dyDescent="0.2">
      <c r="B9" s="68"/>
      <c r="C9" s="68"/>
      <c r="D9" s="69"/>
      <c r="E9" s="69"/>
      <c r="F9" s="69"/>
      <c r="G9" s="69"/>
      <c r="H9" s="69"/>
      <c r="I9" s="69"/>
      <c r="J9" s="15">
        <f t="shared" si="1"/>
        <v>0</v>
      </c>
      <c r="K9" s="15">
        <f t="shared" si="2"/>
        <v>0</v>
      </c>
      <c r="L9" s="15">
        <f t="shared" si="3"/>
        <v>0</v>
      </c>
    </row>
    <row r="10" spans="2:13" s="67" customFormat="1" x14ac:dyDescent="0.2">
      <c r="B10" s="70"/>
      <c r="C10" s="71" t="s">
        <v>10</v>
      </c>
      <c r="D10" s="15">
        <f>'[1]dod 1'!$C$7</f>
        <v>978175714.20000017</v>
      </c>
      <c r="E10" s="15">
        <f>'[1]dod 1'!$D$7</f>
        <v>857749850.00000012</v>
      </c>
      <c r="F10" s="15">
        <f>'[1]dod 1'!$E$7</f>
        <v>120425864.2</v>
      </c>
      <c r="G10" s="15">
        <f>H10+I10</f>
        <v>978925714.20000005</v>
      </c>
      <c r="H10" s="15">
        <f>857782786.1-32936.1+375000</f>
        <v>858124850</v>
      </c>
      <c r="I10" s="15">
        <v>120800864.2</v>
      </c>
      <c r="J10" s="15">
        <f t="shared" si="1"/>
        <v>749999.99999988079</v>
      </c>
      <c r="K10" s="15">
        <f t="shared" si="2"/>
        <v>374999.99999988079</v>
      </c>
      <c r="L10" s="15">
        <f t="shared" si="3"/>
        <v>375000</v>
      </c>
    </row>
    <row r="11" spans="2:13" ht="33.75" customHeight="1" x14ac:dyDescent="0.2"/>
    <row r="12" spans="2:13" s="22" customFormat="1" x14ac:dyDescent="0.2">
      <c r="C12" s="22" t="s">
        <v>16</v>
      </c>
      <c r="D12" s="22" t="s">
        <v>15</v>
      </c>
      <c r="L12" s="23" t="s">
        <v>17</v>
      </c>
    </row>
    <row r="13" spans="2:13" x14ac:dyDescent="0.2">
      <c r="L13" s="24" t="s">
        <v>18</v>
      </c>
    </row>
  </sheetData>
  <mergeCells count="1">
    <mergeCell ref="B1:L1"/>
  </mergeCells>
  <pageMargins left="0.78740157480314965" right="0.39370078740157483" top="0.98425196850393704" bottom="0.98425196850393704" header="0.51181102362204722" footer="0.51181102362204722"/>
  <pageSetup paperSize="9" scale="66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18"/>
  <sheetViews>
    <sheetView showZeros="0" tabSelected="1" showOutlineSymbols="0" view="pageBreakPreview" zoomScaleNormal="100" zoomScaleSheetLayoutView="100" workbookViewId="0">
      <pane xSplit="3" ySplit="7" topLeftCell="D110" activePane="bottomRight" state="frozen"/>
      <selection pane="topRight" activeCell="D1" sqref="D1"/>
      <selection pane="bottomLeft" activeCell="A8" sqref="A8"/>
      <selection pane="bottomRight" activeCell="K117" sqref="K117"/>
    </sheetView>
  </sheetViews>
  <sheetFormatPr defaultColWidth="6.85546875" defaultRowHeight="12.75" x14ac:dyDescent="0.2"/>
  <cols>
    <col min="1" max="1" width="9" style="25" customWidth="1"/>
    <col min="2" max="2" width="45.28515625" style="26" customWidth="1"/>
    <col min="3" max="3" width="14.42578125" style="25" customWidth="1"/>
    <col min="4" max="4" width="15.85546875" style="25" customWidth="1"/>
    <col min="5" max="5" width="16.5703125" style="25" customWidth="1"/>
    <col min="6" max="6" width="14.42578125" style="25" bestFit="1" customWidth="1"/>
    <col min="7" max="7" width="15.85546875" style="25" bestFit="1" customWidth="1"/>
    <col min="8" max="8" width="17.85546875" style="25" bestFit="1" customWidth="1"/>
    <col min="9" max="9" width="12.7109375" style="25" bestFit="1" customWidth="1"/>
    <col min="10" max="10" width="15.85546875" style="25" bestFit="1" customWidth="1"/>
    <col min="11" max="11" width="17.85546875" style="25" bestFit="1" customWidth="1"/>
    <col min="12" max="14" width="6.85546875" style="25"/>
    <col min="15" max="15" width="9.7109375" style="25" bestFit="1" customWidth="1"/>
    <col min="16" max="16384" width="6.85546875" style="25"/>
  </cols>
  <sheetData>
    <row r="3" spans="1:15" s="28" customFormat="1" ht="15.75" x14ac:dyDescent="0.2">
      <c r="A3" s="74" t="s">
        <v>205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5" spans="1:15" ht="13.5" thickBot="1" x14ac:dyDescent="0.25">
      <c r="A5" s="43"/>
      <c r="B5" s="44"/>
      <c r="C5" s="43"/>
      <c r="D5" s="43"/>
      <c r="E5" s="43"/>
      <c r="F5" s="43"/>
      <c r="G5" s="43"/>
      <c r="H5" s="43"/>
      <c r="I5" s="43"/>
      <c r="J5" s="43"/>
      <c r="K5" s="45" t="s">
        <v>14</v>
      </c>
    </row>
    <row r="6" spans="1:15" x14ac:dyDescent="0.2">
      <c r="A6" s="75" t="s">
        <v>204</v>
      </c>
      <c r="B6" s="77" t="s">
        <v>203</v>
      </c>
      <c r="C6" s="79" t="s">
        <v>8</v>
      </c>
      <c r="D6" s="80"/>
      <c r="E6" s="80"/>
      <c r="F6" s="81" t="s">
        <v>5</v>
      </c>
      <c r="G6" s="82"/>
      <c r="H6" s="83"/>
      <c r="I6" s="81" t="s">
        <v>3</v>
      </c>
      <c r="J6" s="82"/>
      <c r="K6" s="84"/>
    </row>
    <row r="7" spans="1:15" s="27" customFormat="1" ht="55.5" customHeight="1" thickBot="1" x14ac:dyDescent="0.25">
      <c r="A7" s="76"/>
      <c r="B7" s="78"/>
      <c r="C7" s="46" t="s">
        <v>202</v>
      </c>
      <c r="D7" s="47" t="s">
        <v>201</v>
      </c>
      <c r="E7" s="48" t="s">
        <v>197</v>
      </c>
      <c r="F7" s="46" t="s">
        <v>200</v>
      </c>
      <c r="G7" s="47" t="s">
        <v>199</v>
      </c>
      <c r="H7" s="48" t="s">
        <v>197</v>
      </c>
      <c r="I7" s="46" t="s">
        <v>0</v>
      </c>
      <c r="J7" s="47" t="s">
        <v>198</v>
      </c>
      <c r="K7" s="49" t="s">
        <v>197</v>
      </c>
    </row>
    <row r="8" spans="1:15" ht="13.5" x14ac:dyDescent="0.2">
      <c r="A8" s="50" t="s">
        <v>196</v>
      </c>
      <c r="B8" s="51" t="s">
        <v>195</v>
      </c>
      <c r="C8" s="52">
        <v>93161654.200000003</v>
      </c>
      <c r="D8" s="52">
        <v>81805880.600000009</v>
      </c>
      <c r="E8" s="52">
        <v>11355773.6</v>
      </c>
      <c r="F8" s="52">
        <v>93911654.200000003</v>
      </c>
      <c r="G8" s="52">
        <v>82180880.600000009</v>
      </c>
      <c r="H8" s="52">
        <v>11730773.6</v>
      </c>
      <c r="I8" s="52">
        <v>750000</v>
      </c>
      <c r="J8" s="52">
        <v>375000</v>
      </c>
      <c r="K8" s="52">
        <v>375000</v>
      </c>
    </row>
    <row r="9" spans="1:15" ht="27" x14ac:dyDescent="0.2">
      <c r="A9" s="53" t="s">
        <v>194</v>
      </c>
      <c r="B9" s="54" t="s">
        <v>193</v>
      </c>
      <c r="C9" s="55">
        <v>12968326.700000001</v>
      </c>
      <c r="D9" s="55">
        <v>12929008.800000001</v>
      </c>
      <c r="E9" s="55">
        <v>39317.9</v>
      </c>
      <c r="F9" s="55">
        <v>13268326.700000001</v>
      </c>
      <c r="G9" s="55">
        <v>13229008.800000001</v>
      </c>
      <c r="H9" s="55">
        <v>39317.9</v>
      </c>
      <c r="I9" s="55">
        <v>300000</v>
      </c>
      <c r="J9" s="55">
        <v>300000</v>
      </c>
      <c r="K9" s="55">
        <v>0</v>
      </c>
    </row>
    <row r="10" spans="1:15" ht="25.5" x14ac:dyDescent="0.2">
      <c r="A10" s="56" t="s">
        <v>192</v>
      </c>
      <c r="B10" s="57" t="s">
        <v>191</v>
      </c>
      <c r="C10" s="58">
        <v>10551286.300000001</v>
      </c>
      <c r="D10" s="58">
        <v>10525308.800000001</v>
      </c>
      <c r="E10" s="58">
        <v>25977.5</v>
      </c>
      <c r="F10" s="58">
        <v>10851286.300000001</v>
      </c>
      <c r="G10" s="58">
        <v>10825308.800000001</v>
      </c>
      <c r="H10" s="58">
        <v>25977.5</v>
      </c>
      <c r="I10" s="58">
        <v>300000</v>
      </c>
      <c r="J10" s="58">
        <v>300000</v>
      </c>
      <c r="K10" s="58">
        <v>0</v>
      </c>
      <c r="O10" s="64"/>
    </row>
    <row r="11" spans="1:15" ht="13.5" x14ac:dyDescent="0.2">
      <c r="A11" s="53" t="s">
        <v>190</v>
      </c>
      <c r="B11" s="54" t="s">
        <v>189</v>
      </c>
      <c r="C11" s="55">
        <v>33613699.5</v>
      </c>
      <c r="D11" s="55">
        <v>33518137.600000001</v>
      </c>
      <c r="E11" s="55">
        <v>95561.900000000009</v>
      </c>
      <c r="F11" s="55">
        <v>34063699.5</v>
      </c>
      <c r="G11" s="55">
        <v>33593137.600000001</v>
      </c>
      <c r="H11" s="55">
        <v>470561.9</v>
      </c>
      <c r="I11" s="55">
        <v>450000</v>
      </c>
      <c r="J11" s="55">
        <v>75000</v>
      </c>
      <c r="K11" s="55">
        <v>375000</v>
      </c>
    </row>
    <row r="12" spans="1:15" ht="25.5" x14ac:dyDescent="0.2">
      <c r="A12" s="56" t="s">
        <v>188</v>
      </c>
      <c r="B12" s="57" t="s">
        <v>187</v>
      </c>
      <c r="C12" s="58">
        <v>32656801.800000001</v>
      </c>
      <c r="D12" s="58">
        <v>32561239.900000002</v>
      </c>
      <c r="E12" s="58">
        <v>95561.900000000009</v>
      </c>
      <c r="F12" s="58">
        <v>33106801.800000001</v>
      </c>
      <c r="G12" s="58">
        <v>32636239.900000002</v>
      </c>
      <c r="H12" s="58">
        <v>470561.9</v>
      </c>
      <c r="I12" s="58">
        <v>450000</v>
      </c>
      <c r="J12" s="58">
        <v>75000</v>
      </c>
      <c r="K12" s="58">
        <v>375000</v>
      </c>
      <c r="O12" s="64"/>
    </row>
    <row r="13" spans="1:15" ht="13.5" x14ac:dyDescent="0.2">
      <c r="A13" s="53" t="s">
        <v>186</v>
      </c>
      <c r="B13" s="54" t="s">
        <v>185</v>
      </c>
      <c r="C13" s="55">
        <v>6461000</v>
      </c>
      <c r="D13" s="55">
        <v>5397719.2000000002</v>
      </c>
      <c r="E13" s="55">
        <v>1063280.8</v>
      </c>
      <c r="F13" s="55">
        <v>6470800</v>
      </c>
      <c r="G13" s="55">
        <v>5407519.2000000002</v>
      </c>
      <c r="H13" s="55">
        <v>1063280.8</v>
      </c>
      <c r="I13" s="55">
        <v>9800</v>
      </c>
      <c r="J13" s="55">
        <v>9800</v>
      </c>
      <c r="K13" s="55">
        <v>0</v>
      </c>
    </row>
    <row r="14" spans="1:15" ht="13.5" x14ac:dyDescent="0.2">
      <c r="A14" s="53" t="s">
        <v>184</v>
      </c>
      <c r="B14" s="54" t="s">
        <v>183</v>
      </c>
      <c r="C14" s="55">
        <v>5796770.5</v>
      </c>
      <c r="D14" s="55">
        <v>4733489.7</v>
      </c>
      <c r="E14" s="55">
        <v>1063280.8</v>
      </c>
      <c r="F14" s="55">
        <v>5806570.5</v>
      </c>
      <c r="G14" s="55">
        <v>4743289.7</v>
      </c>
      <c r="H14" s="55">
        <v>1063280.8</v>
      </c>
      <c r="I14" s="55">
        <v>9800</v>
      </c>
      <c r="J14" s="55">
        <v>9800</v>
      </c>
      <c r="K14" s="55">
        <v>0</v>
      </c>
    </row>
    <row r="15" spans="1:15" ht="25.5" x14ac:dyDescent="0.2">
      <c r="A15" s="56" t="s">
        <v>182</v>
      </c>
      <c r="B15" s="57" t="s">
        <v>181</v>
      </c>
      <c r="C15" s="58">
        <v>184266.5</v>
      </c>
      <c r="D15" s="58">
        <v>175517.80000000002</v>
      </c>
      <c r="E15" s="58">
        <v>8748.7000000000007</v>
      </c>
      <c r="F15" s="58">
        <v>194066.5</v>
      </c>
      <c r="G15" s="58">
        <v>185317.80000000002</v>
      </c>
      <c r="H15" s="58">
        <v>8748.7000000000007</v>
      </c>
      <c r="I15" s="58">
        <v>9800</v>
      </c>
      <c r="J15" s="58">
        <v>9800</v>
      </c>
      <c r="K15" s="58">
        <v>0</v>
      </c>
    </row>
    <row r="16" spans="1:15" s="29" customFormat="1" ht="13.5" x14ac:dyDescent="0.2">
      <c r="A16" s="59" t="s">
        <v>206</v>
      </c>
      <c r="B16" s="54" t="s">
        <v>209</v>
      </c>
      <c r="C16" s="58">
        <f>D16+E16</f>
        <v>312907779.80000007</v>
      </c>
      <c r="D16" s="58">
        <f>'[2]dod 3'!$D$331</f>
        <v>311554821.20000005</v>
      </c>
      <c r="E16" s="58">
        <f>'[2]dod 3'!$I$331</f>
        <v>1352958.6</v>
      </c>
      <c r="F16" s="58">
        <f>G16+H16</f>
        <v>310748221.80000007</v>
      </c>
      <c r="G16" s="58">
        <f>[3]Dod_2!$E$22</f>
        <v>309395263.20000005</v>
      </c>
      <c r="H16" s="58">
        <f>[3]Dod_2!$J$22</f>
        <v>1352958.6</v>
      </c>
      <c r="I16" s="58">
        <f>F16-C16</f>
        <v>-2159558</v>
      </c>
      <c r="J16" s="58">
        <f>G16-D16</f>
        <v>-2159558</v>
      </c>
      <c r="K16" s="58">
        <f>H16-E16</f>
        <v>0</v>
      </c>
    </row>
    <row r="17" spans="1:11" s="29" customFormat="1" ht="27" x14ac:dyDescent="0.2">
      <c r="A17" s="59" t="s">
        <v>207</v>
      </c>
      <c r="B17" s="54" t="s">
        <v>210</v>
      </c>
      <c r="C17" s="58">
        <f t="shared" ref="C17:C18" si="0">D17+E17</f>
        <v>109152793.30000001</v>
      </c>
      <c r="D17" s="58">
        <f>'[2]dod 3'!$D$332</f>
        <v>107995172.10000001</v>
      </c>
      <c r="E17" s="58">
        <f>'[2]dod 3'!$I$332</f>
        <v>1157621.2</v>
      </c>
      <c r="F17" s="58">
        <f t="shared" ref="F17:F18" si="1">G17+H17</f>
        <v>106993235.3</v>
      </c>
      <c r="G17" s="58">
        <f>[3]Dod_2!$E$23</f>
        <v>105835614.09999999</v>
      </c>
      <c r="H17" s="58">
        <f>[3]Dod_2!$J$23</f>
        <v>1157621.2</v>
      </c>
      <c r="I17" s="58">
        <f t="shared" ref="I17:I18" si="2">F17-C17</f>
        <v>-2159558.0000000149</v>
      </c>
      <c r="J17" s="58">
        <f t="shared" ref="J17:J18" si="3">G17-D17</f>
        <v>-2159558.0000000149</v>
      </c>
      <c r="K17" s="58">
        <f t="shared" ref="K17:K18" si="4">H17-E17</f>
        <v>0</v>
      </c>
    </row>
    <row r="18" spans="1:11" s="29" customFormat="1" ht="51" x14ac:dyDescent="0.2">
      <c r="A18" s="60" t="s">
        <v>208</v>
      </c>
      <c r="B18" s="57" t="s">
        <v>211</v>
      </c>
      <c r="C18" s="58">
        <f t="shared" si="0"/>
        <v>39329479</v>
      </c>
      <c r="D18" s="58">
        <f>'[2]dod 3'!$D$346</f>
        <v>39329479</v>
      </c>
      <c r="E18" s="58">
        <f>'[2]dod 3'!$I$346</f>
        <v>0</v>
      </c>
      <c r="F18" s="58">
        <f t="shared" si="1"/>
        <v>37169921</v>
      </c>
      <c r="G18" s="58">
        <f>[3]Dod_2!$E$24</f>
        <v>37169921</v>
      </c>
      <c r="H18" s="58">
        <f>[3]Dod_2!$J$24</f>
        <v>0</v>
      </c>
      <c r="I18" s="58">
        <f t="shared" si="2"/>
        <v>-2159558</v>
      </c>
      <c r="J18" s="58">
        <f t="shared" si="3"/>
        <v>-2159558</v>
      </c>
      <c r="K18" s="58">
        <f t="shared" si="4"/>
        <v>0</v>
      </c>
    </row>
    <row r="19" spans="1:11" ht="27" x14ac:dyDescent="0.2">
      <c r="A19" s="53" t="s">
        <v>180</v>
      </c>
      <c r="B19" s="54" t="s">
        <v>179</v>
      </c>
      <c r="C19" s="55">
        <v>9707320.5</v>
      </c>
      <c r="D19" s="55">
        <v>5514985.2000000002</v>
      </c>
      <c r="E19" s="55">
        <v>4192335.3000000003</v>
      </c>
      <c r="F19" s="55">
        <v>9697520.5</v>
      </c>
      <c r="G19" s="55">
        <v>5505185.2000000002</v>
      </c>
      <c r="H19" s="55">
        <v>4192335.3000000003</v>
      </c>
      <c r="I19" s="55">
        <v>-9800</v>
      </c>
      <c r="J19" s="55">
        <v>-9800</v>
      </c>
      <c r="K19" s="55">
        <v>0</v>
      </c>
    </row>
    <row r="20" spans="1:11" ht="27" x14ac:dyDescent="0.2">
      <c r="A20" s="53" t="s">
        <v>178</v>
      </c>
      <c r="B20" s="54" t="s">
        <v>177</v>
      </c>
      <c r="C20" s="55">
        <v>644894.4</v>
      </c>
      <c r="D20" s="55">
        <v>551378.69999999995</v>
      </c>
      <c r="E20" s="55">
        <v>93515.7</v>
      </c>
      <c r="F20" s="55">
        <v>635094.4</v>
      </c>
      <c r="G20" s="55">
        <v>541578.69999999995</v>
      </c>
      <c r="H20" s="55">
        <v>93515.7</v>
      </c>
      <c r="I20" s="55">
        <v>-9800</v>
      </c>
      <c r="J20" s="55">
        <v>-9800</v>
      </c>
      <c r="K20" s="55">
        <v>0</v>
      </c>
    </row>
    <row r="21" spans="1:11" ht="25.5" x14ac:dyDescent="0.2">
      <c r="A21" s="56" t="s">
        <v>176</v>
      </c>
      <c r="B21" s="57" t="s">
        <v>175</v>
      </c>
      <c r="C21" s="58">
        <v>85910.900000000009</v>
      </c>
      <c r="D21" s="58">
        <v>55370.9</v>
      </c>
      <c r="E21" s="58">
        <v>30540</v>
      </c>
      <c r="F21" s="58">
        <v>76110.900000000009</v>
      </c>
      <c r="G21" s="58">
        <v>45570.9</v>
      </c>
      <c r="H21" s="58">
        <v>30540</v>
      </c>
      <c r="I21" s="58">
        <v>-9800</v>
      </c>
      <c r="J21" s="58">
        <v>-9800</v>
      </c>
      <c r="K21" s="58">
        <v>0</v>
      </c>
    </row>
    <row r="22" spans="1:11" s="29" customFormat="1" ht="27" x14ac:dyDescent="0.2">
      <c r="A22" s="59" t="s">
        <v>212</v>
      </c>
      <c r="B22" s="54" t="s">
        <v>216</v>
      </c>
      <c r="C22" s="58">
        <f>D22+E22</f>
        <v>45212574.199999996</v>
      </c>
      <c r="D22" s="58">
        <f>'[2]dod 3'!$D$449</f>
        <v>864140.1</v>
      </c>
      <c r="E22" s="58">
        <f>'[2]dod 3'!$I$449</f>
        <v>44348434.099999994</v>
      </c>
      <c r="F22" s="58">
        <f>G22+H22</f>
        <v>45712574.199999996</v>
      </c>
      <c r="G22" s="58">
        <f>[3]Dod_2!$E$28</f>
        <v>1364140.1</v>
      </c>
      <c r="H22" s="58">
        <f>[3]Dod_2!$J$28</f>
        <v>44348434.099999994</v>
      </c>
      <c r="I22" s="58">
        <f>F22-C22</f>
        <v>500000</v>
      </c>
      <c r="J22" s="58">
        <f>G22-D22</f>
        <v>500000.00000000012</v>
      </c>
      <c r="K22" s="58">
        <f>H22-E22</f>
        <v>0</v>
      </c>
    </row>
    <row r="23" spans="1:11" s="29" customFormat="1" ht="27" x14ac:dyDescent="0.2">
      <c r="A23" s="59" t="s">
        <v>213</v>
      </c>
      <c r="B23" s="54" t="s">
        <v>217</v>
      </c>
      <c r="C23" s="58">
        <f t="shared" ref="C23:C24" si="5">D23+E23</f>
        <v>45212574.199999996</v>
      </c>
      <c r="D23" s="58">
        <f>'[2]dod 3'!$D$450</f>
        <v>864140.1</v>
      </c>
      <c r="E23" s="58">
        <f>'[2]dod 3'!$I$450</f>
        <v>44348434.099999994</v>
      </c>
      <c r="F23" s="58">
        <f>G23+H23</f>
        <v>45712574.199999996</v>
      </c>
      <c r="G23" s="58">
        <f>[3]Dod_2!$E$29</f>
        <v>1364140.1</v>
      </c>
      <c r="H23" s="58">
        <f>[3]Dod_2!$J$29</f>
        <v>44348434.099999994</v>
      </c>
      <c r="I23" s="58">
        <f t="shared" ref="I23:I24" si="6">F23-C23</f>
        <v>500000</v>
      </c>
      <c r="J23" s="58">
        <f t="shared" ref="J23:J24" si="7">G23-D23</f>
        <v>500000.00000000012</v>
      </c>
      <c r="K23" s="58">
        <f t="shared" ref="K23:K24" si="8">H23-E23</f>
        <v>0</v>
      </c>
    </row>
    <row r="24" spans="1:11" ht="38.25" x14ac:dyDescent="0.2">
      <c r="A24" s="60"/>
      <c r="B24" s="57" t="s">
        <v>218</v>
      </c>
      <c r="C24" s="58">
        <f t="shared" si="5"/>
        <v>0</v>
      </c>
      <c r="D24" s="58"/>
      <c r="E24" s="58"/>
      <c r="F24" s="58">
        <f>G24+H24</f>
        <v>500000</v>
      </c>
      <c r="G24" s="58">
        <f>[3]Dod_2!$E$30</f>
        <v>500000</v>
      </c>
      <c r="H24" s="58"/>
      <c r="I24" s="58">
        <f t="shared" si="6"/>
        <v>500000</v>
      </c>
      <c r="J24" s="58">
        <f t="shared" si="7"/>
        <v>500000</v>
      </c>
      <c r="K24" s="58">
        <f t="shared" si="8"/>
        <v>0</v>
      </c>
    </row>
    <row r="25" spans="1:11" s="29" customFormat="1" ht="40.5" x14ac:dyDescent="0.2">
      <c r="A25" s="59" t="s">
        <v>214</v>
      </c>
      <c r="B25" s="54" t="s">
        <v>219</v>
      </c>
      <c r="C25" s="58">
        <f>D25+E25</f>
        <v>22267967.199999999</v>
      </c>
      <c r="D25" s="58">
        <f>'[2]dod 3'!$D$463</f>
        <v>95000</v>
      </c>
      <c r="E25" s="58">
        <f>'[2]dod 3'!$I$463</f>
        <v>22172967.199999999</v>
      </c>
      <c r="F25" s="58">
        <f>G25+H25</f>
        <v>23887525.199999999</v>
      </c>
      <c r="G25" s="58">
        <f>[3]Dod_2!$E$31</f>
        <v>1714558</v>
      </c>
      <c r="H25" s="58">
        <f>[3]Dod_2!$J$31</f>
        <v>22172967.199999999</v>
      </c>
      <c r="I25" s="58">
        <f>F25-C25</f>
        <v>1619558</v>
      </c>
      <c r="J25" s="58">
        <f>G25-D25</f>
        <v>1619558</v>
      </c>
      <c r="K25" s="58">
        <f>H25-E25</f>
        <v>0</v>
      </c>
    </row>
    <row r="26" spans="1:11" s="29" customFormat="1" ht="40.5" x14ac:dyDescent="0.2">
      <c r="A26" s="59" t="s">
        <v>215</v>
      </c>
      <c r="B26" s="54" t="s">
        <v>219</v>
      </c>
      <c r="C26" s="58">
        <f>D26+E26</f>
        <v>22267967.199999999</v>
      </c>
      <c r="D26" s="58">
        <f>'[2]dod 3'!$D$464</f>
        <v>95000</v>
      </c>
      <c r="E26" s="58">
        <f>'[2]dod 3'!$I$464</f>
        <v>22172967.199999999</v>
      </c>
      <c r="F26" s="58">
        <f t="shared" ref="F26:F34" si="9">G26+H26</f>
        <v>23887525.199999999</v>
      </c>
      <c r="G26" s="58">
        <f>[3]Dod_2!$E$32</f>
        <v>1714558</v>
      </c>
      <c r="H26" s="58">
        <f>[3]Dod_2!$J$32</f>
        <v>22172967.199999999</v>
      </c>
      <c r="I26" s="58">
        <f t="shared" ref="I26:I34" si="10">F26-C26</f>
        <v>1619558</v>
      </c>
      <c r="J26" s="58">
        <f t="shared" ref="J26:J34" si="11">G26-D26</f>
        <v>1619558</v>
      </c>
      <c r="K26" s="58">
        <f t="shared" ref="K26:K34" si="12">H26-E26</f>
        <v>0</v>
      </c>
    </row>
    <row r="27" spans="1:11" s="29" customFormat="1" ht="38.25" x14ac:dyDescent="0.2">
      <c r="A27" s="60"/>
      <c r="B27" s="57" t="s">
        <v>220</v>
      </c>
      <c r="C27" s="58"/>
      <c r="D27" s="58"/>
      <c r="E27" s="58"/>
      <c r="F27" s="58">
        <f t="shared" si="9"/>
        <v>10000</v>
      </c>
      <c r="G27" s="58">
        <f>[3]Dod_2!$E$33</f>
        <v>10000</v>
      </c>
      <c r="H27" s="58"/>
      <c r="I27" s="58">
        <f t="shared" si="10"/>
        <v>10000</v>
      </c>
      <c r="J27" s="58">
        <f t="shared" si="11"/>
        <v>10000</v>
      </c>
      <c r="K27" s="58">
        <f t="shared" si="12"/>
        <v>0</v>
      </c>
    </row>
    <row r="28" spans="1:11" s="29" customFormat="1" ht="38.25" x14ac:dyDescent="0.2">
      <c r="A28" s="60"/>
      <c r="B28" s="57" t="s">
        <v>221</v>
      </c>
      <c r="C28" s="58"/>
      <c r="D28" s="58"/>
      <c r="E28" s="58"/>
      <c r="F28" s="58">
        <f t="shared" si="9"/>
        <v>200000</v>
      </c>
      <c r="G28" s="58">
        <f>[3]Dod_2!$E$34</f>
        <v>200000</v>
      </c>
      <c r="H28" s="58"/>
      <c r="I28" s="58">
        <f t="shared" si="10"/>
        <v>200000</v>
      </c>
      <c r="J28" s="58">
        <f t="shared" si="11"/>
        <v>200000</v>
      </c>
      <c r="K28" s="58">
        <f t="shared" si="12"/>
        <v>0</v>
      </c>
    </row>
    <row r="29" spans="1:11" s="29" customFormat="1" ht="63.75" x14ac:dyDescent="0.2">
      <c r="A29" s="60"/>
      <c r="B29" s="57" t="s">
        <v>222</v>
      </c>
      <c r="C29" s="58"/>
      <c r="D29" s="58"/>
      <c r="E29" s="58"/>
      <c r="F29" s="58">
        <f t="shared" si="9"/>
        <v>300000</v>
      </c>
      <c r="G29" s="58">
        <f>[3]Dod_2!$E$35</f>
        <v>300000</v>
      </c>
      <c r="H29" s="58"/>
      <c r="I29" s="58">
        <f t="shared" si="10"/>
        <v>300000</v>
      </c>
      <c r="J29" s="58">
        <f t="shared" si="11"/>
        <v>300000</v>
      </c>
      <c r="K29" s="58">
        <f t="shared" si="12"/>
        <v>0</v>
      </c>
    </row>
    <row r="30" spans="1:11" s="29" customFormat="1" ht="63.75" x14ac:dyDescent="0.2">
      <c r="A30" s="60"/>
      <c r="B30" s="57" t="s">
        <v>223</v>
      </c>
      <c r="C30" s="58"/>
      <c r="D30" s="58"/>
      <c r="E30" s="58"/>
      <c r="F30" s="58">
        <f t="shared" si="9"/>
        <v>190000</v>
      </c>
      <c r="G30" s="58">
        <f>[3]Dod_2!$E$36</f>
        <v>190000</v>
      </c>
      <c r="H30" s="58"/>
      <c r="I30" s="58">
        <f t="shared" si="10"/>
        <v>190000</v>
      </c>
      <c r="J30" s="58">
        <f t="shared" si="11"/>
        <v>190000</v>
      </c>
      <c r="K30" s="58">
        <f t="shared" si="12"/>
        <v>0</v>
      </c>
    </row>
    <row r="31" spans="1:11" s="29" customFormat="1" ht="63.75" x14ac:dyDescent="0.2">
      <c r="A31" s="60"/>
      <c r="B31" s="57" t="s">
        <v>224</v>
      </c>
      <c r="C31" s="58"/>
      <c r="D31" s="58"/>
      <c r="E31" s="58"/>
      <c r="F31" s="58">
        <f t="shared" si="9"/>
        <v>30558</v>
      </c>
      <c r="G31" s="58">
        <f>[3]Dod_2!$E$37</f>
        <v>30558</v>
      </c>
      <c r="H31" s="58"/>
      <c r="I31" s="58">
        <f t="shared" si="10"/>
        <v>30558</v>
      </c>
      <c r="J31" s="58">
        <f t="shared" si="11"/>
        <v>30558</v>
      </c>
      <c r="K31" s="58">
        <f t="shared" si="12"/>
        <v>0</v>
      </c>
    </row>
    <row r="32" spans="1:11" s="29" customFormat="1" ht="63.75" x14ac:dyDescent="0.2">
      <c r="A32" s="60"/>
      <c r="B32" s="57" t="s">
        <v>225</v>
      </c>
      <c r="C32" s="58"/>
      <c r="D32" s="58"/>
      <c r="E32" s="58"/>
      <c r="F32" s="58">
        <f t="shared" si="9"/>
        <v>40000</v>
      </c>
      <c r="G32" s="58">
        <f>[3]Dod_2!$E$38</f>
        <v>40000</v>
      </c>
      <c r="H32" s="58"/>
      <c r="I32" s="58">
        <f t="shared" si="10"/>
        <v>40000</v>
      </c>
      <c r="J32" s="58">
        <f t="shared" si="11"/>
        <v>40000</v>
      </c>
      <c r="K32" s="58">
        <f t="shared" si="12"/>
        <v>0</v>
      </c>
    </row>
    <row r="33" spans="1:11" s="29" customFormat="1" ht="51" x14ac:dyDescent="0.2">
      <c r="A33" s="60"/>
      <c r="B33" s="57" t="s">
        <v>226</v>
      </c>
      <c r="C33" s="58"/>
      <c r="D33" s="58"/>
      <c r="E33" s="58"/>
      <c r="F33" s="58">
        <f t="shared" si="9"/>
        <v>300000</v>
      </c>
      <c r="G33" s="58">
        <f>[3]Dod_2!$E$39</f>
        <v>300000</v>
      </c>
      <c r="H33" s="58"/>
      <c r="I33" s="58">
        <f t="shared" si="10"/>
        <v>300000</v>
      </c>
      <c r="J33" s="58">
        <f t="shared" si="11"/>
        <v>300000</v>
      </c>
      <c r="K33" s="58">
        <f t="shared" si="12"/>
        <v>0</v>
      </c>
    </row>
    <row r="34" spans="1:11" s="29" customFormat="1" ht="38.25" x14ac:dyDescent="0.2">
      <c r="A34" s="60"/>
      <c r="B34" s="57" t="s">
        <v>227</v>
      </c>
      <c r="C34" s="58"/>
      <c r="D34" s="58"/>
      <c r="E34" s="58"/>
      <c r="F34" s="58">
        <f t="shared" si="9"/>
        <v>589000</v>
      </c>
      <c r="G34" s="58">
        <f>[3]Dod_2!$E$40</f>
        <v>589000</v>
      </c>
      <c r="H34" s="58"/>
      <c r="I34" s="58">
        <f t="shared" si="10"/>
        <v>589000</v>
      </c>
      <c r="J34" s="58">
        <f t="shared" si="11"/>
        <v>589000</v>
      </c>
      <c r="K34" s="58">
        <f t="shared" si="12"/>
        <v>0</v>
      </c>
    </row>
    <row r="35" spans="1:11" ht="13.5" x14ac:dyDescent="0.2">
      <c r="A35" s="53" t="s">
        <v>174</v>
      </c>
      <c r="B35" s="54" t="s">
        <v>173</v>
      </c>
      <c r="C35" s="55">
        <v>13883132.200000001</v>
      </c>
      <c r="D35" s="55">
        <v>12548217.9</v>
      </c>
      <c r="E35" s="55">
        <v>1334914.3</v>
      </c>
      <c r="F35" s="55">
        <v>14000432.200000001</v>
      </c>
      <c r="G35" s="55">
        <v>12665517.9</v>
      </c>
      <c r="H35" s="55">
        <v>1334914.3</v>
      </c>
      <c r="I35" s="55">
        <v>117300</v>
      </c>
      <c r="J35" s="55">
        <v>117300</v>
      </c>
      <c r="K35" s="55">
        <v>0</v>
      </c>
    </row>
    <row r="36" spans="1:11" ht="13.5" x14ac:dyDescent="0.2">
      <c r="A36" s="53" t="s">
        <v>172</v>
      </c>
      <c r="B36" s="54" t="s">
        <v>171</v>
      </c>
      <c r="C36" s="55">
        <v>12827437.300000001</v>
      </c>
      <c r="D36" s="55">
        <v>11514939.700000001</v>
      </c>
      <c r="E36" s="55">
        <v>1312497.6000000001</v>
      </c>
      <c r="F36" s="55">
        <v>12944737.300000001</v>
      </c>
      <c r="G36" s="55">
        <v>11632239.700000001</v>
      </c>
      <c r="H36" s="55">
        <v>1312497.6000000001</v>
      </c>
      <c r="I36" s="55">
        <v>117300</v>
      </c>
      <c r="J36" s="55">
        <v>117300</v>
      </c>
      <c r="K36" s="55">
        <v>0</v>
      </c>
    </row>
    <row r="37" spans="1:11" ht="25.5" x14ac:dyDescent="0.2">
      <c r="A37" s="56" t="s">
        <v>170</v>
      </c>
      <c r="B37" s="57" t="s">
        <v>169</v>
      </c>
      <c r="C37" s="58">
        <v>6802313.6000000006</v>
      </c>
      <c r="D37" s="58">
        <v>6525443.2999999998</v>
      </c>
      <c r="E37" s="58">
        <v>276870.3</v>
      </c>
      <c r="F37" s="58">
        <v>6919613.6000000006</v>
      </c>
      <c r="G37" s="58">
        <v>6642743.2999999998</v>
      </c>
      <c r="H37" s="58">
        <v>276870.3</v>
      </c>
      <c r="I37" s="58">
        <v>117300</v>
      </c>
      <c r="J37" s="58">
        <v>117300</v>
      </c>
      <c r="K37" s="58">
        <v>0</v>
      </c>
    </row>
    <row r="38" spans="1:11" ht="13.5" x14ac:dyDescent="0.2">
      <c r="A38" s="53" t="s">
        <v>168</v>
      </c>
      <c r="B38" s="54" t="s">
        <v>166</v>
      </c>
      <c r="C38" s="55">
        <v>1416535.9000000001</v>
      </c>
      <c r="D38" s="55">
        <v>1416535.9000000001</v>
      </c>
      <c r="E38" s="55">
        <v>0</v>
      </c>
      <c r="F38" s="55">
        <v>1485135.9000000001</v>
      </c>
      <c r="G38" s="55">
        <v>1485135.9000000001</v>
      </c>
      <c r="H38" s="55">
        <v>0</v>
      </c>
      <c r="I38" s="55">
        <v>68600</v>
      </c>
      <c r="J38" s="55">
        <v>68600</v>
      </c>
      <c r="K38" s="55">
        <v>0</v>
      </c>
    </row>
    <row r="39" spans="1:11" ht="13.5" x14ac:dyDescent="0.2">
      <c r="A39" s="53" t="s">
        <v>167</v>
      </c>
      <c r="B39" s="54" t="s">
        <v>166</v>
      </c>
      <c r="C39" s="55">
        <v>1416535.9000000001</v>
      </c>
      <c r="D39" s="55">
        <v>1416535.9000000001</v>
      </c>
      <c r="E39" s="55">
        <v>0</v>
      </c>
      <c r="F39" s="55">
        <v>1485135.9000000001</v>
      </c>
      <c r="G39" s="55">
        <v>1485135.9000000001</v>
      </c>
      <c r="H39" s="55">
        <v>0</v>
      </c>
      <c r="I39" s="55">
        <v>68600</v>
      </c>
      <c r="J39" s="55">
        <v>68600</v>
      </c>
      <c r="K39" s="55">
        <v>0</v>
      </c>
    </row>
    <row r="40" spans="1:11" ht="25.5" x14ac:dyDescent="0.2">
      <c r="A40" s="56" t="s">
        <v>165</v>
      </c>
      <c r="B40" s="57" t="s">
        <v>164</v>
      </c>
      <c r="C40" s="58">
        <v>1416535.9000000001</v>
      </c>
      <c r="D40" s="58">
        <v>1416535.9000000001</v>
      </c>
      <c r="E40" s="58">
        <v>0</v>
      </c>
      <c r="F40" s="58">
        <v>1485135.9000000001</v>
      </c>
      <c r="G40" s="58">
        <v>1485135.9000000001</v>
      </c>
      <c r="H40" s="58">
        <v>0</v>
      </c>
      <c r="I40" s="58">
        <v>68600</v>
      </c>
      <c r="J40" s="58">
        <v>68600</v>
      </c>
      <c r="K40" s="58">
        <v>0</v>
      </c>
    </row>
    <row r="41" spans="1:11" ht="13.5" x14ac:dyDescent="0.2">
      <c r="A41" s="53" t="s">
        <v>163</v>
      </c>
      <c r="B41" s="54" t="s">
        <v>162</v>
      </c>
      <c r="C41" s="55">
        <v>404203.7</v>
      </c>
      <c r="D41" s="55">
        <v>402050.5</v>
      </c>
      <c r="E41" s="55">
        <v>2153.1999999999998</v>
      </c>
      <c r="F41" s="55">
        <v>419696.8</v>
      </c>
      <c r="G41" s="55">
        <v>417543.60000000003</v>
      </c>
      <c r="H41" s="55">
        <v>2153.1999999999998</v>
      </c>
      <c r="I41" s="55">
        <v>15493.1</v>
      </c>
      <c r="J41" s="55">
        <v>15493.1</v>
      </c>
      <c r="K41" s="55">
        <v>0</v>
      </c>
    </row>
    <row r="42" spans="1:11" ht="27" x14ac:dyDescent="0.2">
      <c r="A42" s="53" t="s">
        <v>161</v>
      </c>
      <c r="B42" s="54" t="s">
        <v>160</v>
      </c>
      <c r="C42" s="55">
        <v>404203.7</v>
      </c>
      <c r="D42" s="55">
        <v>402050.5</v>
      </c>
      <c r="E42" s="55">
        <v>2153.1999999999998</v>
      </c>
      <c r="F42" s="55">
        <v>419696.8</v>
      </c>
      <c r="G42" s="55">
        <v>417543.60000000003</v>
      </c>
      <c r="H42" s="55">
        <v>2153.1999999999998</v>
      </c>
      <c r="I42" s="55">
        <v>15493.1</v>
      </c>
      <c r="J42" s="55">
        <v>15493.1</v>
      </c>
      <c r="K42" s="55">
        <v>0</v>
      </c>
    </row>
    <row r="43" spans="1:11" x14ac:dyDescent="0.2">
      <c r="A43" s="56" t="s">
        <v>159</v>
      </c>
      <c r="B43" s="57" t="s">
        <v>158</v>
      </c>
      <c r="C43" s="58">
        <v>404203.7</v>
      </c>
      <c r="D43" s="58">
        <v>402050.5</v>
      </c>
      <c r="E43" s="58">
        <v>2153.1999999999998</v>
      </c>
      <c r="F43" s="58">
        <v>419696.8</v>
      </c>
      <c r="G43" s="58">
        <v>417543.60000000003</v>
      </c>
      <c r="H43" s="58">
        <v>2153.1999999999998</v>
      </c>
      <c r="I43" s="58">
        <v>15493.1</v>
      </c>
      <c r="J43" s="58">
        <v>15493.1</v>
      </c>
      <c r="K43" s="58">
        <v>0</v>
      </c>
    </row>
    <row r="44" spans="1:11" ht="13.5" x14ac:dyDescent="0.2">
      <c r="A44" s="53" t="s">
        <v>157</v>
      </c>
      <c r="B44" s="54" t="s">
        <v>156</v>
      </c>
      <c r="C44" s="55">
        <v>271300.2</v>
      </c>
      <c r="D44" s="55">
        <v>258240.5</v>
      </c>
      <c r="E44" s="55">
        <v>13059.7</v>
      </c>
      <c r="F44" s="55">
        <v>280279</v>
      </c>
      <c r="G44" s="55">
        <v>267219.3</v>
      </c>
      <c r="H44" s="55">
        <v>13059.7</v>
      </c>
      <c r="I44" s="55">
        <v>8978.8000000000011</v>
      </c>
      <c r="J44" s="55">
        <v>8978.8000000000011</v>
      </c>
      <c r="K44" s="55">
        <v>0</v>
      </c>
    </row>
    <row r="45" spans="1:11" ht="27" x14ac:dyDescent="0.2">
      <c r="A45" s="53" t="s">
        <v>155</v>
      </c>
      <c r="B45" s="54" t="s">
        <v>154</v>
      </c>
      <c r="C45" s="55">
        <v>271300.2</v>
      </c>
      <c r="D45" s="55">
        <v>258240.5</v>
      </c>
      <c r="E45" s="55">
        <v>13059.7</v>
      </c>
      <c r="F45" s="55">
        <v>280279</v>
      </c>
      <c r="G45" s="55">
        <v>267219.3</v>
      </c>
      <c r="H45" s="55">
        <v>13059.7</v>
      </c>
      <c r="I45" s="55">
        <v>8978.8000000000011</v>
      </c>
      <c r="J45" s="55">
        <v>8978.8000000000011</v>
      </c>
      <c r="K45" s="55">
        <v>0</v>
      </c>
    </row>
    <row r="46" spans="1:11" x14ac:dyDescent="0.2">
      <c r="A46" s="56" t="s">
        <v>153</v>
      </c>
      <c r="B46" s="57" t="s">
        <v>152</v>
      </c>
      <c r="C46" s="58">
        <v>271300.2</v>
      </c>
      <c r="D46" s="58">
        <v>258240.5</v>
      </c>
      <c r="E46" s="58">
        <v>13059.7</v>
      </c>
      <c r="F46" s="58">
        <v>280279</v>
      </c>
      <c r="G46" s="58">
        <v>267219.3</v>
      </c>
      <c r="H46" s="58">
        <v>13059.7</v>
      </c>
      <c r="I46" s="58">
        <v>8978.8000000000011</v>
      </c>
      <c r="J46" s="58">
        <v>8978.8000000000011</v>
      </c>
      <c r="K46" s="58">
        <v>0</v>
      </c>
    </row>
    <row r="47" spans="1:11" ht="27" x14ac:dyDescent="0.2">
      <c r="A47" s="53" t="s">
        <v>151</v>
      </c>
      <c r="B47" s="54" t="s">
        <v>150</v>
      </c>
      <c r="C47" s="55">
        <v>427643</v>
      </c>
      <c r="D47" s="55">
        <v>397035.5</v>
      </c>
      <c r="E47" s="55">
        <v>30607.5</v>
      </c>
      <c r="F47" s="55">
        <v>439253.4</v>
      </c>
      <c r="G47" s="55">
        <v>408645.9</v>
      </c>
      <c r="H47" s="55">
        <v>30607.5</v>
      </c>
      <c r="I47" s="55">
        <v>11610.4</v>
      </c>
      <c r="J47" s="55">
        <v>11610.4</v>
      </c>
      <c r="K47" s="55">
        <v>0</v>
      </c>
    </row>
    <row r="48" spans="1:11" ht="27" x14ac:dyDescent="0.2">
      <c r="A48" s="53" t="s">
        <v>149</v>
      </c>
      <c r="B48" s="54" t="s">
        <v>148</v>
      </c>
      <c r="C48" s="55">
        <v>427643</v>
      </c>
      <c r="D48" s="55">
        <v>397035.5</v>
      </c>
      <c r="E48" s="55">
        <v>30607.5</v>
      </c>
      <c r="F48" s="55">
        <v>439253.4</v>
      </c>
      <c r="G48" s="55">
        <v>408645.9</v>
      </c>
      <c r="H48" s="55">
        <v>30607.5</v>
      </c>
      <c r="I48" s="55">
        <v>11610.4</v>
      </c>
      <c r="J48" s="55">
        <v>11610.4</v>
      </c>
      <c r="K48" s="55">
        <v>0</v>
      </c>
    </row>
    <row r="49" spans="1:11" ht="25.5" x14ac:dyDescent="0.2">
      <c r="A49" s="56" t="s">
        <v>147</v>
      </c>
      <c r="B49" s="57" t="s">
        <v>146</v>
      </c>
      <c r="C49" s="58">
        <v>427643</v>
      </c>
      <c r="D49" s="58">
        <v>397035.5</v>
      </c>
      <c r="E49" s="58">
        <v>30607.5</v>
      </c>
      <c r="F49" s="58">
        <v>439253.4</v>
      </c>
      <c r="G49" s="58">
        <v>408645.9</v>
      </c>
      <c r="H49" s="58">
        <v>30607.5</v>
      </c>
      <c r="I49" s="58">
        <v>11610.4</v>
      </c>
      <c r="J49" s="58">
        <v>11610.4</v>
      </c>
      <c r="K49" s="58">
        <v>0</v>
      </c>
    </row>
    <row r="50" spans="1:11" ht="13.5" x14ac:dyDescent="0.2">
      <c r="A50" s="53" t="s">
        <v>145</v>
      </c>
      <c r="B50" s="54" t="s">
        <v>144</v>
      </c>
      <c r="C50" s="55">
        <v>373909.60000000003</v>
      </c>
      <c r="D50" s="55">
        <v>356066.2</v>
      </c>
      <c r="E50" s="55">
        <v>17843.400000000001</v>
      </c>
      <c r="F50" s="55">
        <v>383464.9</v>
      </c>
      <c r="G50" s="55">
        <v>365621.5</v>
      </c>
      <c r="H50" s="55">
        <v>17843.400000000001</v>
      </c>
      <c r="I50" s="55">
        <v>9555.3000000000011</v>
      </c>
      <c r="J50" s="55">
        <v>9555.3000000000011</v>
      </c>
      <c r="K50" s="55">
        <v>0</v>
      </c>
    </row>
    <row r="51" spans="1:11" ht="27" x14ac:dyDescent="0.2">
      <c r="A51" s="53" t="s">
        <v>143</v>
      </c>
      <c r="B51" s="54" t="s">
        <v>142</v>
      </c>
      <c r="C51" s="55">
        <v>373909.60000000003</v>
      </c>
      <c r="D51" s="55">
        <v>356066.2</v>
      </c>
      <c r="E51" s="55">
        <v>17843.400000000001</v>
      </c>
      <c r="F51" s="55">
        <v>383464.9</v>
      </c>
      <c r="G51" s="55">
        <v>365621.5</v>
      </c>
      <c r="H51" s="55">
        <v>17843.400000000001</v>
      </c>
      <c r="I51" s="55">
        <v>9555.3000000000011</v>
      </c>
      <c r="J51" s="55">
        <v>9555.3000000000011</v>
      </c>
      <c r="K51" s="55">
        <v>0</v>
      </c>
    </row>
    <row r="52" spans="1:11" x14ac:dyDescent="0.2">
      <c r="A52" s="56" t="s">
        <v>141</v>
      </c>
      <c r="B52" s="57" t="s">
        <v>140</v>
      </c>
      <c r="C52" s="58">
        <v>373909.60000000003</v>
      </c>
      <c r="D52" s="58">
        <v>356066.2</v>
      </c>
      <c r="E52" s="58">
        <v>17843.400000000001</v>
      </c>
      <c r="F52" s="58">
        <v>383464.9</v>
      </c>
      <c r="G52" s="58">
        <v>365621.5</v>
      </c>
      <c r="H52" s="58">
        <v>17843.400000000001</v>
      </c>
      <c r="I52" s="58">
        <v>9555.3000000000011</v>
      </c>
      <c r="J52" s="58">
        <v>9555.3000000000011</v>
      </c>
      <c r="K52" s="58">
        <v>0</v>
      </c>
    </row>
    <row r="53" spans="1:11" ht="13.5" x14ac:dyDescent="0.2">
      <c r="A53" s="53" t="s">
        <v>139</v>
      </c>
      <c r="B53" s="54" t="s">
        <v>138</v>
      </c>
      <c r="C53" s="55">
        <v>345988.7</v>
      </c>
      <c r="D53" s="55">
        <v>338676.10000000003</v>
      </c>
      <c r="E53" s="55">
        <v>7312.6</v>
      </c>
      <c r="F53" s="55">
        <v>357485.4</v>
      </c>
      <c r="G53" s="55">
        <v>350172.8</v>
      </c>
      <c r="H53" s="55">
        <v>7312.6</v>
      </c>
      <c r="I53" s="55">
        <v>11496.7</v>
      </c>
      <c r="J53" s="55">
        <v>11496.7</v>
      </c>
      <c r="K53" s="55">
        <v>0</v>
      </c>
    </row>
    <row r="54" spans="1:11" ht="27" x14ac:dyDescent="0.2">
      <c r="A54" s="53" t="s">
        <v>137</v>
      </c>
      <c r="B54" s="54" t="s">
        <v>136</v>
      </c>
      <c r="C54" s="55">
        <v>345988.7</v>
      </c>
      <c r="D54" s="55">
        <v>338676.10000000003</v>
      </c>
      <c r="E54" s="55">
        <v>7312.6</v>
      </c>
      <c r="F54" s="55">
        <v>357485.4</v>
      </c>
      <c r="G54" s="55">
        <v>350172.8</v>
      </c>
      <c r="H54" s="55">
        <v>7312.6</v>
      </c>
      <c r="I54" s="55">
        <v>11496.7</v>
      </c>
      <c r="J54" s="55">
        <v>11496.7</v>
      </c>
      <c r="K54" s="55">
        <v>0</v>
      </c>
    </row>
    <row r="55" spans="1:11" x14ac:dyDescent="0.2">
      <c r="A55" s="56" t="s">
        <v>135</v>
      </c>
      <c r="B55" s="57" t="s">
        <v>134</v>
      </c>
      <c r="C55" s="58">
        <v>345988.7</v>
      </c>
      <c r="D55" s="58">
        <v>338676.10000000003</v>
      </c>
      <c r="E55" s="58">
        <v>7312.6</v>
      </c>
      <c r="F55" s="58">
        <v>357485.4</v>
      </c>
      <c r="G55" s="58">
        <v>350172.8</v>
      </c>
      <c r="H55" s="58">
        <v>7312.6</v>
      </c>
      <c r="I55" s="58">
        <v>11496.7</v>
      </c>
      <c r="J55" s="58">
        <v>11496.7</v>
      </c>
      <c r="K55" s="58">
        <v>0</v>
      </c>
    </row>
    <row r="56" spans="1:11" ht="13.5" x14ac:dyDescent="0.2">
      <c r="A56" s="53" t="s">
        <v>133</v>
      </c>
      <c r="B56" s="54" t="s">
        <v>132</v>
      </c>
      <c r="C56" s="55">
        <v>251688.9</v>
      </c>
      <c r="D56" s="55">
        <v>249665.30000000002</v>
      </c>
      <c r="E56" s="55">
        <v>2023.6000000000001</v>
      </c>
      <c r="F56" s="55">
        <v>259683</v>
      </c>
      <c r="G56" s="55">
        <v>257659.4</v>
      </c>
      <c r="H56" s="55">
        <v>2023.6000000000001</v>
      </c>
      <c r="I56" s="55">
        <v>7994.1</v>
      </c>
      <c r="J56" s="55">
        <v>7994.1</v>
      </c>
      <c r="K56" s="55">
        <v>0</v>
      </c>
    </row>
    <row r="57" spans="1:11" ht="27" x14ac:dyDescent="0.2">
      <c r="A57" s="53" t="s">
        <v>131</v>
      </c>
      <c r="B57" s="54" t="s">
        <v>130</v>
      </c>
      <c r="C57" s="55">
        <v>251688.9</v>
      </c>
      <c r="D57" s="55">
        <v>249665.30000000002</v>
      </c>
      <c r="E57" s="55">
        <v>2023.6000000000001</v>
      </c>
      <c r="F57" s="55">
        <v>259683</v>
      </c>
      <c r="G57" s="55">
        <v>257659.4</v>
      </c>
      <c r="H57" s="55">
        <v>2023.6000000000001</v>
      </c>
      <c r="I57" s="55">
        <v>7994.1</v>
      </c>
      <c r="J57" s="55">
        <v>7994.1</v>
      </c>
      <c r="K57" s="55">
        <v>0</v>
      </c>
    </row>
    <row r="58" spans="1:11" x14ac:dyDescent="0.2">
      <c r="A58" s="56" t="s">
        <v>129</v>
      </c>
      <c r="B58" s="57" t="s">
        <v>128</v>
      </c>
      <c r="C58" s="58">
        <v>251688.9</v>
      </c>
      <c r="D58" s="58">
        <v>249665.30000000002</v>
      </c>
      <c r="E58" s="58">
        <v>2023.6000000000001</v>
      </c>
      <c r="F58" s="58">
        <v>259683</v>
      </c>
      <c r="G58" s="58">
        <v>257659.4</v>
      </c>
      <c r="H58" s="58">
        <v>2023.6000000000001</v>
      </c>
      <c r="I58" s="58">
        <v>7994.1</v>
      </c>
      <c r="J58" s="58">
        <v>7994.1</v>
      </c>
      <c r="K58" s="58">
        <v>0</v>
      </c>
    </row>
    <row r="59" spans="1:11" ht="13.5" x14ac:dyDescent="0.2">
      <c r="A59" s="53" t="s">
        <v>127</v>
      </c>
      <c r="B59" s="54" t="s">
        <v>126</v>
      </c>
      <c r="C59" s="55">
        <v>302025.2</v>
      </c>
      <c r="D59" s="55">
        <v>288520.90000000002</v>
      </c>
      <c r="E59" s="55">
        <v>13504.300000000001</v>
      </c>
      <c r="F59" s="55">
        <v>310465.60000000003</v>
      </c>
      <c r="G59" s="55">
        <v>296961.3</v>
      </c>
      <c r="H59" s="55">
        <v>13504.300000000001</v>
      </c>
      <c r="I59" s="55">
        <v>8440.4</v>
      </c>
      <c r="J59" s="55">
        <v>8440.4</v>
      </c>
      <c r="K59" s="55">
        <v>0</v>
      </c>
    </row>
    <row r="60" spans="1:11" ht="27" x14ac:dyDescent="0.2">
      <c r="A60" s="53" t="s">
        <v>125</v>
      </c>
      <c r="B60" s="54" t="s">
        <v>124</v>
      </c>
      <c r="C60" s="55">
        <v>302025.2</v>
      </c>
      <c r="D60" s="55">
        <v>288520.90000000002</v>
      </c>
      <c r="E60" s="55">
        <v>13504.300000000001</v>
      </c>
      <c r="F60" s="55">
        <v>310465.60000000003</v>
      </c>
      <c r="G60" s="55">
        <v>296961.3</v>
      </c>
      <c r="H60" s="55">
        <v>13504.300000000001</v>
      </c>
      <c r="I60" s="55">
        <v>8440.4</v>
      </c>
      <c r="J60" s="55">
        <v>8440.4</v>
      </c>
      <c r="K60" s="55">
        <v>0</v>
      </c>
    </row>
    <row r="61" spans="1:11" x14ac:dyDescent="0.2">
      <c r="A61" s="56" t="s">
        <v>123</v>
      </c>
      <c r="B61" s="57" t="s">
        <v>122</v>
      </c>
      <c r="C61" s="58">
        <v>302025.2</v>
      </c>
      <c r="D61" s="58">
        <v>288520.90000000002</v>
      </c>
      <c r="E61" s="58">
        <v>13504.300000000001</v>
      </c>
      <c r="F61" s="58">
        <v>310465.60000000003</v>
      </c>
      <c r="G61" s="58">
        <v>296961.3</v>
      </c>
      <c r="H61" s="58">
        <v>13504.300000000001</v>
      </c>
      <c r="I61" s="58">
        <v>8440.4</v>
      </c>
      <c r="J61" s="58">
        <v>8440.4</v>
      </c>
      <c r="K61" s="58">
        <v>0</v>
      </c>
    </row>
    <row r="62" spans="1:11" ht="27" x14ac:dyDescent="0.2">
      <c r="A62" s="53" t="s">
        <v>121</v>
      </c>
      <c r="B62" s="54" t="s">
        <v>120</v>
      </c>
      <c r="C62" s="55">
        <v>299799.39999999997</v>
      </c>
      <c r="D62" s="55">
        <v>292882.59999999998</v>
      </c>
      <c r="E62" s="55">
        <v>6916.8</v>
      </c>
      <c r="F62" s="55">
        <v>309048.3</v>
      </c>
      <c r="G62" s="55">
        <v>302131.5</v>
      </c>
      <c r="H62" s="55">
        <v>6916.8</v>
      </c>
      <c r="I62" s="55">
        <v>9248.9000000000378</v>
      </c>
      <c r="J62" s="55">
        <v>9248.9000000000378</v>
      </c>
      <c r="K62" s="55">
        <v>0</v>
      </c>
    </row>
    <row r="63" spans="1:11" ht="27" x14ac:dyDescent="0.2">
      <c r="A63" s="53" t="s">
        <v>119</v>
      </c>
      <c r="B63" s="54" t="s">
        <v>118</v>
      </c>
      <c r="C63" s="55">
        <v>299799.39999999997</v>
      </c>
      <c r="D63" s="55">
        <v>292882.59999999998</v>
      </c>
      <c r="E63" s="55">
        <v>6916.8</v>
      </c>
      <c r="F63" s="55">
        <v>309048.3</v>
      </c>
      <c r="G63" s="55">
        <v>302131.5</v>
      </c>
      <c r="H63" s="55">
        <v>6916.8</v>
      </c>
      <c r="I63" s="55">
        <v>9248.9000000000378</v>
      </c>
      <c r="J63" s="55">
        <v>9248.9000000000378</v>
      </c>
      <c r="K63" s="55">
        <v>0</v>
      </c>
    </row>
    <row r="64" spans="1:11" ht="25.5" x14ac:dyDescent="0.2">
      <c r="A64" s="56" t="s">
        <v>117</v>
      </c>
      <c r="B64" s="57" t="s">
        <v>116</v>
      </c>
      <c r="C64" s="58">
        <v>299799.39999999997</v>
      </c>
      <c r="D64" s="58">
        <v>292882.59999999998</v>
      </c>
      <c r="E64" s="58">
        <v>6916.8</v>
      </c>
      <c r="F64" s="58">
        <v>309048.3</v>
      </c>
      <c r="G64" s="58">
        <v>302131.5</v>
      </c>
      <c r="H64" s="58">
        <v>6916.8</v>
      </c>
      <c r="I64" s="58">
        <v>9248.9000000000378</v>
      </c>
      <c r="J64" s="58">
        <v>9248.9000000000378</v>
      </c>
      <c r="K64" s="58">
        <v>0</v>
      </c>
    </row>
    <row r="65" spans="1:11" ht="13.5" x14ac:dyDescent="0.2">
      <c r="A65" s="53" t="s">
        <v>115</v>
      </c>
      <c r="B65" s="54" t="s">
        <v>114</v>
      </c>
      <c r="C65" s="55">
        <v>414805.5</v>
      </c>
      <c r="D65" s="55">
        <v>396655.10000000003</v>
      </c>
      <c r="E65" s="55">
        <v>18150.400000000001</v>
      </c>
      <c r="F65" s="55">
        <v>428872.8</v>
      </c>
      <c r="G65" s="55">
        <v>410722.4</v>
      </c>
      <c r="H65" s="55">
        <v>18150.400000000001</v>
      </c>
      <c r="I65" s="55">
        <v>14067.300000000001</v>
      </c>
      <c r="J65" s="55">
        <v>14067.300000000001</v>
      </c>
      <c r="K65" s="55">
        <v>0</v>
      </c>
    </row>
    <row r="66" spans="1:11" ht="27" x14ac:dyDescent="0.2">
      <c r="A66" s="53" t="s">
        <v>113</v>
      </c>
      <c r="B66" s="54" t="s">
        <v>112</v>
      </c>
      <c r="C66" s="55">
        <v>414805.5</v>
      </c>
      <c r="D66" s="55">
        <v>396655.10000000003</v>
      </c>
      <c r="E66" s="55">
        <v>18150.400000000001</v>
      </c>
      <c r="F66" s="55">
        <v>428872.8</v>
      </c>
      <c r="G66" s="55">
        <v>410722.4</v>
      </c>
      <c r="H66" s="55">
        <v>18150.400000000001</v>
      </c>
      <c r="I66" s="55">
        <v>14067.300000000001</v>
      </c>
      <c r="J66" s="55">
        <v>14067.300000000001</v>
      </c>
      <c r="K66" s="55">
        <v>0</v>
      </c>
    </row>
    <row r="67" spans="1:11" x14ac:dyDescent="0.2">
      <c r="A67" s="56" t="s">
        <v>111</v>
      </c>
      <c r="B67" s="57" t="s">
        <v>110</v>
      </c>
      <c r="C67" s="58">
        <v>414805.5</v>
      </c>
      <c r="D67" s="58">
        <v>396655.10000000003</v>
      </c>
      <c r="E67" s="58">
        <v>18150.400000000001</v>
      </c>
      <c r="F67" s="58">
        <v>428872.8</v>
      </c>
      <c r="G67" s="58">
        <v>410722.4</v>
      </c>
      <c r="H67" s="58">
        <v>18150.400000000001</v>
      </c>
      <c r="I67" s="58">
        <v>14067.300000000001</v>
      </c>
      <c r="J67" s="58">
        <v>14067.300000000001</v>
      </c>
      <c r="K67" s="58">
        <v>0</v>
      </c>
    </row>
    <row r="68" spans="1:11" ht="13.5" x14ac:dyDescent="0.2">
      <c r="A68" s="53" t="s">
        <v>109</v>
      </c>
      <c r="B68" s="54" t="s">
        <v>108</v>
      </c>
      <c r="C68" s="55">
        <v>297555.20000000001</v>
      </c>
      <c r="D68" s="55">
        <v>290205.8</v>
      </c>
      <c r="E68" s="55">
        <v>7349.4000000000005</v>
      </c>
      <c r="F68" s="55">
        <v>307246.90000000002</v>
      </c>
      <c r="G68" s="55">
        <v>299897.5</v>
      </c>
      <c r="H68" s="55">
        <v>7349.4000000000005</v>
      </c>
      <c r="I68" s="55">
        <v>9691.7000000000007</v>
      </c>
      <c r="J68" s="55">
        <v>9691.7000000000007</v>
      </c>
      <c r="K68" s="55">
        <v>0</v>
      </c>
    </row>
    <row r="69" spans="1:11" ht="27" x14ac:dyDescent="0.2">
      <c r="A69" s="53" t="s">
        <v>107</v>
      </c>
      <c r="B69" s="54" t="s">
        <v>106</v>
      </c>
      <c r="C69" s="55">
        <v>297555.20000000001</v>
      </c>
      <c r="D69" s="55">
        <v>290205.8</v>
      </c>
      <c r="E69" s="55">
        <v>7349.4000000000005</v>
      </c>
      <c r="F69" s="55">
        <v>307246.90000000002</v>
      </c>
      <c r="G69" s="55">
        <v>299897.5</v>
      </c>
      <c r="H69" s="55">
        <v>7349.4000000000005</v>
      </c>
      <c r="I69" s="55">
        <v>9691.7000000000007</v>
      </c>
      <c r="J69" s="55">
        <v>9691.7000000000007</v>
      </c>
      <c r="K69" s="55">
        <v>0</v>
      </c>
    </row>
    <row r="70" spans="1:11" ht="25.5" x14ac:dyDescent="0.2">
      <c r="A70" s="56" t="s">
        <v>105</v>
      </c>
      <c r="B70" s="57" t="s">
        <v>104</v>
      </c>
      <c r="C70" s="58">
        <v>297555.20000000001</v>
      </c>
      <c r="D70" s="58">
        <v>290205.8</v>
      </c>
      <c r="E70" s="58">
        <v>7349.4000000000005</v>
      </c>
      <c r="F70" s="58">
        <v>307246.90000000002</v>
      </c>
      <c r="G70" s="58">
        <v>299897.5</v>
      </c>
      <c r="H70" s="58">
        <v>7349.4000000000005</v>
      </c>
      <c r="I70" s="58">
        <v>9691.7000000000007</v>
      </c>
      <c r="J70" s="58">
        <v>9691.7000000000007</v>
      </c>
      <c r="K70" s="58">
        <v>0</v>
      </c>
    </row>
    <row r="71" spans="1:11" ht="13.5" x14ac:dyDescent="0.2">
      <c r="A71" s="53" t="s">
        <v>103</v>
      </c>
      <c r="B71" s="54" t="s">
        <v>102</v>
      </c>
      <c r="C71" s="55">
        <v>278839.39999999997</v>
      </c>
      <c r="D71" s="55">
        <v>278251.59999999998</v>
      </c>
      <c r="E71" s="55">
        <v>587.79999999999995</v>
      </c>
      <c r="F71" s="55">
        <v>284029.2</v>
      </c>
      <c r="G71" s="55">
        <v>283441.40000000002</v>
      </c>
      <c r="H71" s="55">
        <v>587.79999999999995</v>
      </c>
      <c r="I71" s="55">
        <v>5189.8000000000375</v>
      </c>
      <c r="J71" s="55">
        <v>5189.8000000000375</v>
      </c>
      <c r="K71" s="55">
        <v>0</v>
      </c>
    </row>
    <row r="72" spans="1:11" ht="27" x14ac:dyDescent="0.2">
      <c r="A72" s="53" t="s">
        <v>101</v>
      </c>
      <c r="B72" s="54" t="s">
        <v>100</v>
      </c>
      <c r="C72" s="55">
        <v>278839.39999999997</v>
      </c>
      <c r="D72" s="55">
        <v>278251.59999999998</v>
      </c>
      <c r="E72" s="55">
        <v>587.79999999999995</v>
      </c>
      <c r="F72" s="55">
        <v>284029.2</v>
      </c>
      <c r="G72" s="55">
        <v>283441.40000000002</v>
      </c>
      <c r="H72" s="55">
        <v>587.79999999999995</v>
      </c>
      <c r="I72" s="55">
        <v>5189.8000000000375</v>
      </c>
      <c r="J72" s="55">
        <v>5189.8000000000375</v>
      </c>
      <c r="K72" s="55">
        <v>0</v>
      </c>
    </row>
    <row r="73" spans="1:11" x14ac:dyDescent="0.2">
      <c r="A73" s="56" t="s">
        <v>99</v>
      </c>
      <c r="B73" s="57" t="s">
        <v>98</v>
      </c>
      <c r="C73" s="58">
        <v>278839.39999999997</v>
      </c>
      <c r="D73" s="58">
        <v>278251.59999999998</v>
      </c>
      <c r="E73" s="58">
        <v>587.79999999999995</v>
      </c>
      <c r="F73" s="58">
        <v>284029.2</v>
      </c>
      <c r="G73" s="58">
        <v>283441.40000000002</v>
      </c>
      <c r="H73" s="58">
        <v>587.79999999999995</v>
      </c>
      <c r="I73" s="58">
        <v>5189.8000000000375</v>
      </c>
      <c r="J73" s="58">
        <v>5189.8000000000375</v>
      </c>
      <c r="K73" s="58">
        <v>0</v>
      </c>
    </row>
    <row r="74" spans="1:11" ht="13.5" x14ac:dyDescent="0.2">
      <c r="A74" s="53" t="s">
        <v>97</v>
      </c>
      <c r="B74" s="54" t="s">
        <v>96</v>
      </c>
      <c r="C74" s="55">
        <v>381607.9</v>
      </c>
      <c r="D74" s="55">
        <v>366255.2</v>
      </c>
      <c r="E74" s="55">
        <v>15352.7</v>
      </c>
      <c r="F74" s="55">
        <v>393631</v>
      </c>
      <c r="G74" s="55">
        <v>378278.3</v>
      </c>
      <c r="H74" s="55">
        <v>15352.7</v>
      </c>
      <c r="I74" s="55">
        <v>12023.1</v>
      </c>
      <c r="J74" s="55">
        <v>12023.1</v>
      </c>
      <c r="K74" s="55">
        <v>0</v>
      </c>
    </row>
    <row r="75" spans="1:11" ht="27" x14ac:dyDescent="0.2">
      <c r="A75" s="53" t="s">
        <v>95</v>
      </c>
      <c r="B75" s="54" t="s">
        <v>94</v>
      </c>
      <c r="C75" s="55">
        <v>381607.9</v>
      </c>
      <c r="D75" s="55">
        <v>366255.2</v>
      </c>
      <c r="E75" s="55">
        <v>15352.7</v>
      </c>
      <c r="F75" s="55">
        <v>393631</v>
      </c>
      <c r="G75" s="55">
        <v>378278.3</v>
      </c>
      <c r="H75" s="55">
        <v>15352.7</v>
      </c>
      <c r="I75" s="55">
        <v>12023.1</v>
      </c>
      <c r="J75" s="55">
        <v>12023.1</v>
      </c>
      <c r="K75" s="55">
        <v>0</v>
      </c>
    </row>
    <row r="76" spans="1:11" x14ac:dyDescent="0.2">
      <c r="A76" s="56" t="s">
        <v>93</v>
      </c>
      <c r="B76" s="57" t="s">
        <v>92</v>
      </c>
      <c r="C76" s="58">
        <v>381607.9</v>
      </c>
      <c r="D76" s="58">
        <v>366255.2</v>
      </c>
      <c r="E76" s="58">
        <v>15352.7</v>
      </c>
      <c r="F76" s="58">
        <v>393631</v>
      </c>
      <c r="G76" s="58">
        <v>378278.3</v>
      </c>
      <c r="H76" s="58">
        <v>15352.7</v>
      </c>
      <c r="I76" s="58">
        <v>12023.1</v>
      </c>
      <c r="J76" s="58">
        <v>12023.1</v>
      </c>
      <c r="K76" s="58">
        <v>0</v>
      </c>
    </row>
    <row r="77" spans="1:11" ht="13.5" x14ac:dyDescent="0.2">
      <c r="A77" s="53" t="s">
        <v>91</v>
      </c>
      <c r="B77" s="54" t="s">
        <v>90</v>
      </c>
      <c r="C77" s="55">
        <v>277178.2</v>
      </c>
      <c r="D77" s="55">
        <v>268836.90000000002</v>
      </c>
      <c r="E77" s="55">
        <v>8341.2999999999993</v>
      </c>
      <c r="F77" s="55">
        <v>285899.2</v>
      </c>
      <c r="G77" s="55">
        <v>277557.90000000002</v>
      </c>
      <c r="H77" s="55">
        <v>8341.2999999999993</v>
      </c>
      <c r="I77" s="55">
        <v>8721</v>
      </c>
      <c r="J77" s="55">
        <v>8721</v>
      </c>
      <c r="K77" s="55">
        <v>0</v>
      </c>
    </row>
    <row r="78" spans="1:11" ht="27" x14ac:dyDescent="0.2">
      <c r="A78" s="53" t="s">
        <v>89</v>
      </c>
      <c r="B78" s="54" t="s">
        <v>88</v>
      </c>
      <c r="C78" s="55">
        <v>277178.2</v>
      </c>
      <c r="D78" s="55">
        <v>268836.90000000002</v>
      </c>
      <c r="E78" s="55">
        <v>8341.2999999999993</v>
      </c>
      <c r="F78" s="55">
        <v>285899.2</v>
      </c>
      <c r="G78" s="55">
        <v>277557.90000000002</v>
      </c>
      <c r="H78" s="55">
        <v>8341.2999999999993</v>
      </c>
      <c r="I78" s="55">
        <v>8721</v>
      </c>
      <c r="J78" s="55">
        <v>8721</v>
      </c>
      <c r="K78" s="55">
        <v>0</v>
      </c>
    </row>
    <row r="79" spans="1:11" x14ac:dyDescent="0.2">
      <c r="A79" s="56" t="s">
        <v>87</v>
      </c>
      <c r="B79" s="57" t="s">
        <v>86</v>
      </c>
      <c r="C79" s="58">
        <v>277178.2</v>
      </c>
      <c r="D79" s="58">
        <v>268836.90000000002</v>
      </c>
      <c r="E79" s="58">
        <v>8341.2999999999993</v>
      </c>
      <c r="F79" s="58">
        <v>285899.2</v>
      </c>
      <c r="G79" s="58">
        <v>277557.90000000002</v>
      </c>
      <c r="H79" s="58">
        <v>8341.2999999999993</v>
      </c>
      <c r="I79" s="58">
        <v>8721</v>
      </c>
      <c r="J79" s="58">
        <v>8721</v>
      </c>
      <c r="K79" s="58">
        <v>0</v>
      </c>
    </row>
    <row r="80" spans="1:11" ht="13.5" x14ac:dyDescent="0.2">
      <c r="A80" s="53" t="s">
        <v>85</v>
      </c>
      <c r="B80" s="54" t="s">
        <v>84</v>
      </c>
      <c r="C80" s="55">
        <v>374412.3</v>
      </c>
      <c r="D80" s="55">
        <v>371213.10000000003</v>
      </c>
      <c r="E80" s="55">
        <v>3199.2000000000003</v>
      </c>
      <c r="F80" s="55">
        <v>387054.10000000003</v>
      </c>
      <c r="G80" s="55">
        <v>383854.9</v>
      </c>
      <c r="H80" s="55">
        <v>3199.2000000000003</v>
      </c>
      <c r="I80" s="55">
        <v>12641.800000000001</v>
      </c>
      <c r="J80" s="55">
        <v>12641.800000000001</v>
      </c>
      <c r="K80" s="55">
        <v>0</v>
      </c>
    </row>
    <row r="81" spans="1:11" ht="27" x14ac:dyDescent="0.2">
      <c r="A81" s="53" t="s">
        <v>83</v>
      </c>
      <c r="B81" s="54" t="s">
        <v>82</v>
      </c>
      <c r="C81" s="55">
        <v>374412.3</v>
      </c>
      <c r="D81" s="55">
        <v>371213.10000000003</v>
      </c>
      <c r="E81" s="55">
        <v>3199.2000000000003</v>
      </c>
      <c r="F81" s="55">
        <v>387054.10000000003</v>
      </c>
      <c r="G81" s="55">
        <v>383854.9</v>
      </c>
      <c r="H81" s="55">
        <v>3199.2000000000003</v>
      </c>
      <c r="I81" s="55">
        <v>12641.800000000001</v>
      </c>
      <c r="J81" s="55">
        <v>12641.800000000001</v>
      </c>
      <c r="K81" s="55">
        <v>0</v>
      </c>
    </row>
    <row r="82" spans="1:11" x14ac:dyDescent="0.2">
      <c r="A82" s="56" t="s">
        <v>81</v>
      </c>
      <c r="B82" s="57" t="s">
        <v>80</v>
      </c>
      <c r="C82" s="58">
        <v>374412.3</v>
      </c>
      <c r="D82" s="58">
        <v>371213.10000000003</v>
      </c>
      <c r="E82" s="58">
        <v>3199.2000000000003</v>
      </c>
      <c r="F82" s="58">
        <v>387054.10000000003</v>
      </c>
      <c r="G82" s="58">
        <v>383854.9</v>
      </c>
      <c r="H82" s="58">
        <v>3199.2000000000003</v>
      </c>
      <c r="I82" s="58">
        <v>12641.800000000001</v>
      </c>
      <c r="J82" s="58">
        <v>12641.800000000001</v>
      </c>
      <c r="K82" s="58">
        <v>0</v>
      </c>
    </row>
    <row r="83" spans="1:11" ht="13.5" x14ac:dyDescent="0.2">
      <c r="A83" s="53" t="s">
        <v>79</v>
      </c>
      <c r="B83" s="54" t="s">
        <v>78</v>
      </c>
      <c r="C83" s="55">
        <v>352751.7</v>
      </c>
      <c r="D83" s="55">
        <v>334980</v>
      </c>
      <c r="E83" s="55">
        <v>17771.7</v>
      </c>
      <c r="F83" s="55">
        <v>364324.10000000003</v>
      </c>
      <c r="G83" s="55">
        <v>346552.4</v>
      </c>
      <c r="H83" s="55">
        <v>17771.7</v>
      </c>
      <c r="I83" s="55">
        <v>11572.4</v>
      </c>
      <c r="J83" s="55">
        <v>11572.4</v>
      </c>
      <c r="K83" s="55">
        <v>0</v>
      </c>
    </row>
    <row r="84" spans="1:11" ht="27" x14ac:dyDescent="0.2">
      <c r="A84" s="53" t="s">
        <v>77</v>
      </c>
      <c r="B84" s="54" t="s">
        <v>76</v>
      </c>
      <c r="C84" s="55">
        <v>352751.7</v>
      </c>
      <c r="D84" s="55">
        <v>334980</v>
      </c>
      <c r="E84" s="55">
        <v>17771.7</v>
      </c>
      <c r="F84" s="55">
        <v>364324.10000000003</v>
      </c>
      <c r="G84" s="55">
        <v>346552.4</v>
      </c>
      <c r="H84" s="55">
        <v>17771.7</v>
      </c>
      <c r="I84" s="55">
        <v>11572.4</v>
      </c>
      <c r="J84" s="55">
        <v>11572.4</v>
      </c>
      <c r="K84" s="55">
        <v>0</v>
      </c>
    </row>
    <row r="85" spans="1:11" x14ac:dyDescent="0.2">
      <c r="A85" s="56" t="s">
        <v>75</v>
      </c>
      <c r="B85" s="57" t="s">
        <v>74</v>
      </c>
      <c r="C85" s="58">
        <v>352751.7</v>
      </c>
      <c r="D85" s="58">
        <v>334980</v>
      </c>
      <c r="E85" s="58">
        <v>17771.7</v>
      </c>
      <c r="F85" s="58">
        <v>364324.10000000003</v>
      </c>
      <c r="G85" s="58">
        <v>346552.4</v>
      </c>
      <c r="H85" s="58">
        <v>17771.7</v>
      </c>
      <c r="I85" s="58">
        <v>11572.4</v>
      </c>
      <c r="J85" s="58">
        <v>11572.4</v>
      </c>
      <c r="K85" s="58">
        <v>0</v>
      </c>
    </row>
    <row r="86" spans="1:11" ht="13.5" x14ac:dyDescent="0.2">
      <c r="A86" s="53" t="s">
        <v>73</v>
      </c>
      <c r="B86" s="54" t="s">
        <v>72</v>
      </c>
      <c r="C86" s="55">
        <v>281665.60000000003</v>
      </c>
      <c r="D86" s="55">
        <v>269661.40000000002</v>
      </c>
      <c r="E86" s="55">
        <v>12004.2</v>
      </c>
      <c r="F86" s="55">
        <v>290985.8</v>
      </c>
      <c r="G86" s="55">
        <v>278981.59999999998</v>
      </c>
      <c r="H86" s="55">
        <v>12004.2</v>
      </c>
      <c r="I86" s="55">
        <v>9320.1999999999625</v>
      </c>
      <c r="J86" s="55">
        <v>9320.1999999999625</v>
      </c>
      <c r="K86" s="55">
        <v>0</v>
      </c>
    </row>
    <row r="87" spans="1:11" ht="27" x14ac:dyDescent="0.2">
      <c r="A87" s="53" t="s">
        <v>71</v>
      </c>
      <c r="B87" s="54" t="s">
        <v>70</v>
      </c>
      <c r="C87" s="55">
        <v>281665.60000000003</v>
      </c>
      <c r="D87" s="55">
        <v>269661.40000000002</v>
      </c>
      <c r="E87" s="55">
        <v>12004.2</v>
      </c>
      <c r="F87" s="55">
        <v>290985.8</v>
      </c>
      <c r="G87" s="55">
        <v>278981.59999999998</v>
      </c>
      <c r="H87" s="55">
        <v>12004.2</v>
      </c>
      <c r="I87" s="55">
        <v>9320.1999999999625</v>
      </c>
      <c r="J87" s="55">
        <v>9320.1999999999625</v>
      </c>
      <c r="K87" s="55">
        <v>0</v>
      </c>
    </row>
    <row r="88" spans="1:11" x14ac:dyDescent="0.2">
      <c r="A88" s="56" t="s">
        <v>69</v>
      </c>
      <c r="B88" s="57" t="s">
        <v>68</v>
      </c>
      <c r="C88" s="58">
        <v>281665.60000000003</v>
      </c>
      <c r="D88" s="58">
        <v>269661.40000000002</v>
      </c>
      <c r="E88" s="58">
        <v>12004.2</v>
      </c>
      <c r="F88" s="58">
        <v>290985.8</v>
      </c>
      <c r="G88" s="58">
        <v>278981.59999999998</v>
      </c>
      <c r="H88" s="58">
        <v>12004.2</v>
      </c>
      <c r="I88" s="58">
        <v>9320.1999999999625</v>
      </c>
      <c r="J88" s="58">
        <v>9320.1999999999625</v>
      </c>
      <c r="K88" s="58">
        <v>0</v>
      </c>
    </row>
    <row r="89" spans="1:11" ht="13.5" x14ac:dyDescent="0.2">
      <c r="A89" s="53" t="s">
        <v>67</v>
      </c>
      <c r="B89" s="54" t="s">
        <v>66</v>
      </c>
      <c r="C89" s="55">
        <v>280465.8</v>
      </c>
      <c r="D89" s="55">
        <v>276370.59999999998</v>
      </c>
      <c r="E89" s="55">
        <v>4095.2000000000003</v>
      </c>
      <c r="F89" s="55">
        <v>289414.3</v>
      </c>
      <c r="G89" s="55">
        <v>285319.09999999998</v>
      </c>
      <c r="H89" s="55">
        <v>4095.2000000000003</v>
      </c>
      <c r="I89" s="55">
        <v>8948.5</v>
      </c>
      <c r="J89" s="55">
        <v>8948.5</v>
      </c>
      <c r="K89" s="55">
        <v>0</v>
      </c>
    </row>
    <row r="90" spans="1:11" ht="27" x14ac:dyDescent="0.2">
      <c r="A90" s="53" t="s">
        <v>65</v>
      </c>
      <c r="B90" s="54" t="s">
        <v>64</v>
      </c>
      <c r="C90" s="55">
        <v>280465.8</v>
      </c>
      <c r="D90" s="55">
        <v>276370.59999999998</v>
      </c>
      <c r="E90" s="55">
        <v>4095.2000000000003</v>
      </c>
      <c r="F90" s="55">
        <v>289414.3</v>
      </c>
      <c r="G90" s="55">
        <v>285319.09999999998</v>
      </c>
      <c r="H90" s="55">
        <v>4095.2000000000003</v>
      </c>
      <c r="I90" s="55">
        <v>8948.5</v>
      </c>
      <c r="J90" s="55">
        <v>8948.5</v>
      </c>
      <c r="K90" s="55">
        <v>0</v>
      </c>
    </row>
    <row r="91" spans="1:11" x14ac:dyDescent="0.2">
      <c r="A91" s="56" t="s">
        <v>63</v>
      </c>
      <c r="B91" s="57" t="s">
        <v>62</v>
      </c>
      <c r="C91" s="58">
        <v>280465.8</v>
      </c>
      <c r="D91" s="58">
        <v>276370.59999999998</v>
      </c>
      <c r="E91" s="58">
        <v>4095.2000000000003</v>
      </c>
      <c r="F91" s="58">
        <v>289414.3</v>
      </c>
      <c r="G91" s="58">
        <v>285319.09999999998</v>
      </c>
      <c r="H91" s="58">
        <v>4095.2000000000003</v>
      </c>
      <c r="I91" s="58">
        <v>8948.5</v>
      </c>
      <c r="J91" s="58">
        <v>8948.5</v>
      </c>
      <c r="K91" s="58">
        <v>0</v>
      </c>
    </row>
    <row r="92" spans="1:11" ht="13.5" x14ac:dyDescent="0.2">
      <c r="A92" s="53" t="s">
        <v>61</v>
      </c>
      <c r="B92" s="54" t="s">
        <v>60</v>
      </c>
      <c r="C92" s="55">
        <v>288436.10000000003</v>
      </c>
      <c r="D92" s="55">
        <v>277227</v>
      </c>
      <c r="E92" s="55">
        <v>11209.1</v>
      </c>
      <c r="F92" s="55">
        <v>298522.10000000003</v>
      </c>
      <c r="G92" s="55">
        <v>287313</v>
      </c>
      <c r="H92" s="55">
        <v>11209.1</v>
      </c>
      <c r="I92" s="55">
        <v>10086</v>
      </c>
      <c r="J92" s="55">
        <v>10086</v>
      </c>
      <c r="K92" s="55">
        <v>0</v>
      </c>
    </row>
    <row r="93" spans="1:11" ht="27" x14ac:dyDescent="0.2">
      <c r="A93" s="53" t="s">
        <v>59</v>
      </c>
      <c r="B93" s="54" t="s">
        <v>58</v>
      </c>
      <c r="C93" s="55">
        <v>288436.10000000003</v>
      </c>
      <c r="D93" s="55">
        <v>277227</v>
      </c>
      <c r="E93" s="55">
        <v>11209.1</v>
      </c>
      <c r="F93" s="55">
        <v>298522.10000000003</v>
      </c>
      <c r="G93" s="55">
        <v>287313</v>
      </c>
      <c r="H93" s="55">
        <v>11209.1</v>
      </c>
      <c r="I93" s="55">
        <v>10086</v>
      </c>
      <c r="J93" s="55">
        <v>10086</v>
      </c>
      <c r="K93" s="55">
        <v>0</v>
      </c>
    </row>
    <row r="94" spans="1:11" x14ac:dyDescent="0.2">
      <c r="A94" s="56" t="s">
        <v>57</v>
      </c>
      <c r="B94" s="57" t="s">
        <v>56</v>
      </c>
      <c r="C94" s="58">
        <v>288436.10000000003</v>
      </c>
      <c r="D94" s="58">
        <v>277227</v>
      </c>
      <c r="E94" s="58">
        <v>11209.1</v>
      </c>
      <c r="F94" s="58">
        <v>298522.10000000003</v>
      </c>
      <c r="G94" s="58">
        <v>287313</v>
      </c>
      <c r="H94" s="58">
        <v>11209.1</v>
      </c>
      <c r="I94" s="58">
        <v>10086</v>
      </c>
      <c r="J94" s="58">
        <v>10086</v>
      </c>
      <c r="K94" s="58">
        <v>0</v>
      </c>
    </row>
    <row r="95" spans="1:11" ht="13.5" x14ac:dyDescent="0.2">
      <c r="A95" s="53" t="s">
        <v>55</v>
      </c>
      <c r="B95" s="54" t="s">
        <v>54</v>
      </c>
      <c r="C95" s="55">
        <v>458712.9</v>
      </c>
      <c r="D95" s="55">
        <v>445857.4</v>
      </c>
      <c r="E95" s="55">
        <v>12855.5</v>
      </c>
      <c r="F95" s="55">
        <v>474357.7</v>
      </c>
      <c r="G95" s="55">
        <v>461502.2</v>
      </c>
      <c r="H95" s="55">
        <v>12855.5</v>
      </c>
      <c r="I95" s="55">
        <v>15644.800000000001</v>
      </c>
      <c r="J95" s="55">
        <v>15644.800000000001</v>
      </c>
      <c r="K95" s="55">
        <v>0</v>
      </c>
    </row>
    <row r="96" spans="1:11" ht="27" x14ac:dyDescent="0.2">
      <c r="A96" s="53" t="s">
        <v>53</v>
      </c>
      <c r="B96" s="54" t="s">
        <v>52</v>
      </c>
      <c r="C96" s="55">
        <v>458712.9</v>
      </c>
      <c r="D96" s="55">
        <v>445857.4</v>
      </c>
      <c r="E96" s="55">
        <v>12855.5</v>
      </c>
      <c r="F96" s="55">
        <v>474357.7</v>
      </c>
      <c r="G96" s="55">
        <v>461502.2</v>
      </c>
      <c r="H96" s="55">
        <v>12855.5</v>
      </c>
      <c r="I96" s="55">
        <v>15644.800000000001</v>
      </c>
      <c r="J96" s="55">
        <v>15644.800000000001</v>
      </c>
      <c r="K96" s="55">
        <v>0</v>
      </c>
    </row>
    <row r="97" spans="1:11" x14ac:dyDescent="0.2">
      <c r="A97" s="56" t="s">
        <v>51</v>
      </c>
      <c r="B97" s="57" t="s">
        <v>50</v>
      </c>
      <c r="C97" s="58">
        <v>458712.9</v>
      </c>
      <c r="D97" s="58">
        <v>445857.4</v>
      </c>
      <c r="E97" s="58">
        <v>12855.5</v>
      </c>
      <c r="F97" s="58">
        <v>474357.7</v>
      </c>
      <c r="G97" s="58">
        <v>461502.2</v>
      </c>
      <c r="H97" s="58">
        <v>12855.5</v>
      </c>
      <c r="I97" s="58">
        <v>15644.800000000001</v>
      </c>
      <c r="J97" s="58">
        <v>15644.800000000001</v>
      </c>
      <c r="K97" s="58">
        <v>0</v>
      </c>
    </row>
    <row r="98" spans="1:11" ht="13.5" x14ac:dyDescent="0.2">
      <c r="A98" s="53" t="s">
        <v>49</v>
      </c>
      <c r="B98" s="54" t="s">
        <v>48</v>
      </c>
      <c r="C98" s="55">
        <v>263212.89999999997</v>
      </c>
      <c r="D98" s="55">
        <v>262599.09999999998</v>
      </c>
      <c r="E98" s="55">
        <v>613.79999999999995</v>
      </c>
      <c r="F98" s="55">
        <v>271168</v>
      </c>
      <c r="G98" s="55">
        <v>270554.2</v>
      </c>
      <c r="H98" s="55">
        <v>613.79999999999995</v>
      </c>
      <c r="I98" s="55">
        <v>7955.1000000000377</v>
      </c>
      <c r="J98" s="55">
        <v>7955.1000000000377</v>
      </c>
      <c r="K98" s="55">
        <v>0</v>
      </c>
    </row>
    <row r="99" spans="1:11" ht="27" x14ac:dyDescent="0.2">
      <c r="A99" s="53" t="s">
        <v>47</v>
      </c>
      <c r="B99" s="54" t="s">
        <v>46</v>
      </c>
      <c r="C99" s="55">
        <v>263212.89999999997</v>
      </c>
      <c r="D99" s="55">
        <v>262599.09999999998</v>
      </c>
      <c r="E99" s="55">
        <v>613.79999999999995</v>
      </c>
      <c r="F99" s="55">
        <v>271168</v>
      </c>
      <c r="G99" s="55">
        <v>270554.2</v>
      </c>
      <c r="H99" s="55">
        <v>613.79999999999995</v>
      </c>
      <c r="I99" s="55">
        <v>7955.1000000000377</v>
      </c>
      <c r="J99" s="55">
        <v>7955.1000000000377</v>
      </c>
      <c r="K99" s="55">
        <v>0</v>
      </c>
    </row>
    <row r="100" spans="1:11" x14ac:dyDescent="0.2">
      <c r="A100" s="56" t="s">
        <v>45</v>
      </c>
      <c r="B100" s="57" t="s">
        <v>44</v>
      </c>
      <c r="C100" s="58">
        <v>263212.89999999997</v>
      </c>
      <c r="D100" s="58">
        <v>262599.09999999998</v>
      </c>
      <c r="E100" s="58">
        <v>613.79999999999995</v>
      </c>
      <c r="F100" s="58">
        <v>271168</v>
      </c>
      <c r="G100" s="58">
        <v>270554.2</v>
      </c>
      <c r="H100" s="58">
        <v>613.79999999999995</v>
      </c>
      <c r="I100" s="58">
        <v>7955.1000000000377</v>
      </c>
      <c r="J100" s="58">
        <v>7955.1000000000377</v>
      </c>
      <c r="K100" s="58">
        <v>0</v>
      </c>
    </row>
    <row r="101" spans="1:11" ht="13.5" x14ac:dyDescent="0.2">
      <c r="A101" s="53" t="s">
        <v>43</v>
      </c>
      <c r="B101" s="54" t="s">
        <v>42</v>
      </c>
      <c r="C101" s="55">
        <v>280668.2</v>
      </c>
      <c r="D101" s="55">
        <v>279561.7</v>
      </c>
      <c r="E101" s="55">
        <v>1106.5</v>
      </c>
      <c r="F101" s="55">
        <v>290413.09999999998</v>
      </c>
      <c r="G101" s="55">
        <v>289306.59999999998</v>
      </c>
      <c r="H101" s="55">
        <v>1106.5</v>
      </c>
      <c r="I101" s="55">
        <v>9744.8999999999633</v>
      </c>
      <c r="J101" s="55">
        <v>9744.8999999999633</v>
      </c>
      <c r="K101" s="55">
        <v>0</v>
      </c>
    </row>
    <row r="102" spans="1:11" ht="27" x14ac:dyDescent="0.2">
      <c r="A102" s="53" t="s">
        <v>41</v>
      </c>
      <c r="B102" s="54" t="s">
        <v>40</v>
      </c>
      <c r="C102" s="55">
        <v>280668.2</v>
      </c>
      <c r="D102" s="55">
        <v>279561.7</v>
      </c>
      <c r="E102" s="55">
        <v>1106.5</v>
      </c>
      <c r="F102" s="55">
        <v>290413.09999999998</v>
      </c>
      <c r="G102" s="55">
        <v>289306.59999999998</v>
      </c>
      <c r="H102" s="55">
        <v>1106.5</v>
      </c>
      <c r="I102" s="55">
        <v>9744.8999999999633</v>
      </c>
      <c r="J102" s="55">
        <v>9744.8999999999633</v>
      </c>
      <c r="K102" s="55">
        <v>0</v>
      </c>
    </row>
    <row r="103" spans="1:11" x14ac:dyDescent="0.2">
      <c r="A103" s="56" t="s">
        <v>39</v>
      </c>
      <c r="B103" s="57" t="s">
        <v>38</v>
      </c>
      <c r="C103" s="58">
        <v>280668.2</v>
      </c>
      <c r="D103" s="58">
        <v>279561.7</v>
      </c>
      <c r="E103" s="58">
        <v>1106.5</v>
      </c>
      <c r="F103" s="58">
        <v>290413.09999999998</v>
      </c>
      <c r="G103" s="58">
        <v>289306.59999999998</v>
      </c>
      <c r="H103" s="58">
        <v>1106.5</v>
      </c>
      <c r="I103" s="58">
        <v>9744.8999999999633</v>
      </c>
      <c r="J103" s="58">
        <v>9744.8999999999633</v>
      </c>
      <c r="K103" s="58">
        <v>0</v>
      </c>
    </row>
    <row r="104" spans="1:11" ht="13.5" x14ac:dyDescent="0.2">
      <c r="A104" s="53" t="s">
        <v>37</v>
      </c>
      <c r="B104" s="54" t="s">
        <v>36</v>
      </c>
      <c r="C104" s="55">
        <v>298461.90000000002</v>
      </c>
      <c r="D104" s="55">
        <v>295839.3</v>
      </c>
      <c r="E104" s="55">
        <v>2622.6</v>
      </c>
      <c r="F104" s="55">
        <v>308411.5</v>
      </c>
      <c r="G104" s="55">
        <v>305788.90000000002</v>
      </c>
      <c r="H104" s="55">
        <v>2622.6</v>
      </c>
      <c r="I104" s="55">
        <v>9949.6</v>
      </c>
      <c r="J104" s="55">
        <v>9949.6</v>
      </c>
      <c r="K104" s="55">
        <v>0</v>
      </c>
    </row>
    <row r="105" spans="1:11" ht="27" x14ac:dyDescent="0.2">
      <c r="A105" s="53" t="s">
        <v>35</v>
      </c>
      <c r="B105" s="54" t="s">
        <v>34</v>
      </c>
      <c r="C105" s="55">
        <v>298461.90000000002</v>
      </c>
      <c r="D105" s="55">
        <v>295839.3</v>
      </c>
      <c r="E105" s="55">
        <v>2622.6</v>
      </c>
      <c r="F105" s="55">
        <v>308411.5</v>
      </c>
      <c r="G105" s="55">
        <v>305788.90000000002</v>
      </c>
      <c r="H105" s="55">
        <v>2622.6</v>
      </c>
      <c r="I105" s="55">
        <v>9949.6</v>
      </c>
      <c r="J105" s="55">
        <v>9949.6</v>
      </c>
      <c r="K105" s="55">
        <v>0</v>
      </c>
    </row>
    <row r="106" spans="1:11" x14ac:dyDescent="0.2">
      <c r="A106" s="56" t="s">
        <v>33</v>
      </c>
      <c r="B106" s="57" t="s">
        <v>32</v>
      </c>
      <c r="C106" s="58">
        <v>298461.90000000002</v>
      </c>
      <c r="D106" s="58">
        <v>295839.3</v>
      </c>
      <c r="E106" s="58">
        <v>2622.6</v>
      </c>
      <c r="F106" s="58">
        <v>308411.5</v>
      </c>
      <c r="G106" s="58">
        <v>305788.90000000002</v>
      </c>
      <c r="H106" s="58">
        <v>2622.6</v>
      </c>
      <c r="I106" s="58">
        <v>9949.6</v>
      </c>
      <c r="J106" s="58">
        <v>9949.6</v>
      </c>
      <c r="K106" s="58">
        <v>0</v>
      </c>
    </row>
    <row r="107" spans="1:11" ht="13.5" x14ac:dyDescent="0.2">
      <c r="A107" s="53" t="s">
        <v>31</v>
      </c>
      <c r="B107" s="54" t="s">
        <v>30</v>
      </c>
      <c r="C107" s="55">
        <v>211886.7</v>
      </c>
      <c r="D107" s="55">
        <v>203013.4</v>
      </c>
      <c r="E107" s="55">
        <v>8873.2999999999993</v>
      </c>
      <c r="F107" s="55">
        <v>217327.2</v>
      </c>
      <c r="G107" s="55">
        <v>208453.9</v>
      </c>
      <c r="H107" s="55">
        <v>8873.2999999999993</v>
      </c>
      <c r="I107" s="55">
        <v>5440.5</v>
      </c>
      <c r="J107" s="55">
        <v>5440.5</v>
      </c>
      <c r="K107" s="55">
        <v>0</v>
      </c>
    </row>
    <row r="108" spans="1:11" ht="27" x14ac:dyDescent="0.2">
      <c r="A108" s="53" t="s">
        <v>29</v>
      </c>
      <c r="B108" s="54" t="s">
        <v>28</v>
      </c>
      <c r="C108" s="55">
        <v>211886.7</v>
      </c>
      <c r="D108" s="55">
        <v>203013.4</v>
      </c>
      <c r="E108" s="55">
        <v>8873.2999999999993</v>
      </c>
      <c r="F108" s="55">
        <v>217327.2</v>
      </c>
      <c r="G108" s="55">
        <v>208453.9</v>
      </c>
      <c r="H108" s="55">
        <v>8873.2999999999993</v>
      </c>
      <c r="I108" s="55">
        <v>5440.5</v>
      </c>
      <c r="J108" s="55">
        <v>5440.5</v>
      </c>
      <c r="K108" s="55">
        <v>0</v>
      </c>
    </row>
    <row r="109" spans="1:11" x14ac:dyDescent="0.2">
      <c r="A109" s="56" t="s">
        <v>27</v>
      </c>
      <c r="B109" s="57" t="s">
        <v>26</v>
      </c>
      <c r="C109" s="58">
        <v>211886.7</v>
      </c>
      <c r="D109" s="58">
        <v>203013.4</v>
      </c>
      <c r="E109" s="58">
        <v>8873.2999999999993</v>
      </c>
      <c r="F109" s="58">
        <v>217327.2</v>
      </c>
      <c r="G109" s="58">
        <v>208453.9</v>
      </c>
      <c r="H109" s="58">
        <v>8873.2999999999993</v>
      </c>
      <c r="I109" s="58">
        <v>5440.5</v>
      </c>
      <c r="J109" s="58">
        <v>5440.5</v>
      </c>
      <c r="K109" s="58">
        <v>0</v>
      </c>
    </row>
    <row r="110" spans="1:11" ht="13.5" x14ac:dyDescent="0.2">
      <c r="A110" s="53" t="s">
        <v>25</v>
      </c>
      <c r="B110" s="54" t="s">
        <v>24</v>
      </c>
      <c r="C110" s="55">
        <v>332876.59999999998</v>
      </c>
      <c r="D110" s="55">
        <v>301295.59999999998</v>
      </c>
      <c r="E110" s="55">
        <v>31581</v>
      </c>
      <c r="F110" s="55">
        <v>342811.10000000003</v>
      </c>
      <c r="G110" s="55">
        <v>311230.09999999998</v>
      </c>
      <c r="H110" s="55">
        <v>31581</v>
      </c>
      <c r="I110" s="55">
        <v>9934.5</v>
      </c>
      <c r="J110" s="55">
        <v>9934.5</v>
      </c>
      <c r="K110" s="55">
        <v>0</v>
      </c>
    </row>
    <row r="111" spans="1:11" ht="27" x14ac:dyDescent="0.2">
      <c r="A111" s="53" t="s">
        <v>23</v>
      </c>
      <c r="B111" s="54" t="s">
        <v>22</v>
      </c>
      <c r="C111" s="55">
        <v>332876.59999999998</v>
      </c>
      <c r="D111" s="55">
        <v>301295.59999999998</v>
      </c>
      <c r="E111" s="55">
        <v>31581</v>
      </c>
      <c r="F111" s="55">
        <v>342811.10000000003</v>
      </c>
      <c r="G111" s="55">
        <v>311230.09999999998</v>
      </c>
      <c r="H111" s="55">
        <v>31581</v>
      </c>
      <c r="I111" s="55">
        <v>9934.5</v>
      </c>
      <c r="J111" s="55">
        <v>9934.5</v>
      </c>
      <c r="K111" s="55">
        <v>0</v>
      </c>
    </row>
    <row r="112" spans="1:11" x14ac:dyDescent="0.2">
      <c r="A112" s="56" t="s">
        <v>21</v>
      </c>
      <c r="B112" s="57" t="s">
        <v>20</v>
      </c>
      <c r="C112" s="58">
        <v>332876.59999999998</v>
      </c>
      <c r="D112" s="58">
        <v>301295.59999999998</v>
      </c>
      <c r="E112" s="58">
        <v>31581</v>
      </c>
      <c r="F112" s="58">
        <v>342811.10000000003</v>
      </c>
      <c r="G112" s="58">
        <v>311230.09999999998</v>
      </c>
      <c r="H112" s="58">
        <v>31581</v>
      </c>
      <c r="I112" s="58">
        <v>9934.5</v>
      </c>
      <c r="J112" s="58">
        <v>9934.5</v>
      </c>
      <c r="K112" s="58">
        <v>0</v>
      </c>
    </row>
    <row r="113" spans="1:11" x14ac:dyDescent="0.2">
      <c r="A113" s="61" t="s">
        <v>19</v>
      </c>
      <c r="B113" s="62"/>
      <c r="C113" s="63">
        <f>'[1]dod 3'!$N$8</f>
        <v>1268765762.5000002</v>
      </c>
      <c r="D113" s="63">
        <f>'[1]dod 3'!$D$8</f>
        <v>1137421048.3000002</v>
      </c>
      <c r="E113" s="63">
        <f>'[1]dod 3'!$I$8</f>
        <v>131344714.19999997</v>
      </c>
      <c r="F113" s="63">
        <v>1269570411.4000001</v>
      </c>
      <c r="G113" s="63">
        <v>1137850697.2</v>
      </c>
      <c r="H113" s="63">
        <v>131719714.2</v>
      </c>
      <c r="I113" s="63">
        <v>750000</v>
      </c>
      <c r="J113" s="63">
        <v>375000</v>
      </c>
      <c r="K113" s="63">
        <v>375000</v>
      </c>
    </row>
    <row r="114" spans="1:11" x14ac:dyDescent="0.2">
      <c r="G114" s="64"/>
      <c r="H114" s="64"/>
    </row>
    <row r="116" spans="1:11" x14ac:dyDescent="0.2">
      <c r="B116" s="26" t="s">
        <v>16</v>
      </c>
      <c r="K116" s="27" t="s">
        <v>17</v>
      </c>
    </row>
    <row r="117" spans="1:11" x14ac:dyDescent="0.2">
      <c r="F117" s="64"/>
      <c r="K117" s="72" t="s">
        <v>18</v>
      </c>
    </row>
    <row r="118" spans="1:11" x14ac:dyDescent="0.2">
      <c r="F118" s="64"/>
      <c r="G118" s="64"/>
      <c r="H118" s="64"/>
    </row>
  </sheetData>
  <autoFilter ref="A7:K113"/>
  <mergeCells count="6">
    <mergeCell ref="A3:K3"/>
    <mergeCell ref="A6:A7"/>
    <mergeCell ref="B6:B7"/>
    <mergeCell ref="C6:E6"/>
    <mergeCell ref="F6:H6"/>
    <mergeCell ref="I6:K6"/>
  </mergeCells>
  <printOptions horizontalCentered="1"/>
  <pageMargins left="0.78740157480314965" right="0.39370078740157483" top="0.39370078740157483" bottom="0.39370078740157483" header="0" footer="0"/>
  <pageSetup paperSize="9" scale="69" fitToWidth="0" fitToHeight="0" orientation="landscape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view="pageBreakPreview" topLeftCell="A7" zoomScale="85" zoomScaleNormal="100" zoomScaleSheetLayoutView="85" workbookViewId="0">
      <selection activeCell="T25" sqref="T25"/>
    </sheetView>
  </sheetViews>
  <sheetFormatPr defaultRowHeight="12.75" x14ac:dyDescent="0.2"/>
  <cols>
    <col min="1" max="1" width="57.85546875" customWidth="1"/>
    <col min="2" max="29" width="30.7109375" customWidth="1"/>
  </cols>
  <sheetData>
    <row r="1" spans="1:25" ht="81" customHeight="1" x14ac:dyDescent="0.2">
      <c r="A1" s="30"/>
      <c r="B1" s="86" t="s">
        <v>228</v>
      </c>
      <c r="C1" s="86"/>
      <c r="D1" s="86"/>
      <c r="E1" s="86"/>
      <c r="F1" s="86"/>
      <c r="G1" s="86"/>
    </row>
    <row r="2" spans="1:25" ht="18.75" x14ac:dyDescent="0.3">
      <c r="A2" s="31"/>
      <c r="B2" s="31"/>
      <c r="C2" s="31"/>
      <c r="D2" s="31"/>
      <c r="E2" s="31"/>
      <c r="F2" s="31"/>
      <c r="G2" s="32" t="s">
        <v>14</v>
      </c>
      <c r="M2" s="32" t="s">
        <v>14</v>
      </c>
      <c r="S2" s="32" t="s">
        <v>14</v>
      </c>
      <c r="Y2" s="32" t="s">
        <v>14</v>
      </c>
    </row>
    <row r="3" spans="1:25" ht="18.75" customHeight="1" x14ac:dyDescent="0.2">
      <c r="A3" s="91" t="s">
        <v>229</v>
      </c>
      <c r="B3" s="92" t="s">
        <v>230</v>
      </c>
      <c r="C3" s="93"/>
      <c r="D3" s="93"/>
      <c r="E3" s="93"/>
      <c r="F3" s="93"/>
      <c r="G3" s="94"/>
      <c r="H3" s="87" t="s">
        <v>230</v>
      </c>
      <c r="I3" s="88"/>
      <c r="J3" s="88"/>
      <c r="K3" s="88"/>
      <c r="L3" s="88"/>
      <c r="M3" s="89"/>
      <c r="N3" s="90" t="s">
        <v>230</v>
      </c>
      <c r="O3" s="90"/>
      <c r="P3" s="90"/>
      <c r="Q3" s="90"/>
      <c r="R3" s="90"/>
      <c r="S3" s="90"/>
      <c r="T3" s="88" t="s">
        <v>230</v>
      </c>
      <c r="U3" s="88"/>
      <c r="V3" s="88"/>
      <c r="W3" s="88"/>
      <c r="X3" s="88"/>
      <c r="Y3" s="88"/>
    </row>
    <row r="4" spans="1:25" ht="18.75" customHeight="1" x14ac:dyDescent="0.2">
      <c r="A4" s="91"/>
      <c r="B4" s="92" t="s">
        <v>231</v>
      </c>
      <c r="C4" s="93"/>
      <c r="D4" s="93"/>
      <c r="E4" s="93"/>
      <c r="F4" s="93"/>
      <c r="G4" s="94"/>
      <c r="H4" s="87" t="s">
        <v>231</v>
      </c>
      <c r="I4" s="88"/>
      <c r="J4" s="88"/>
      <c r="K4" s="88"/>
      <c r="L4" s="88"/>
      <c r="M4" s="89"/>
      <c r="N4" s="90" t="s">
        <v>231</v>
      </c>
      <c r="O4" s="90"/>
      <c r="P4" s="90"/>
      <c r="Q4" s="90"/>
      <c r="R4" s="90"/>
      <c r="S4" s="90"/>
      <c r="T4" s="88" t="s">
        <v>231</v>
      </c>
      <c r="U4" s="88"/>
      <c r="V4" s="88"/>
      <c r="W4" s="88"/>
      <c r="X4" s="88"/>
      <c r="Y4" s="88"/>
    </row>
    <row r="5" spans="1:25" ht="75" customHeight="1" x14ac:dyDescent="0.2">
      <c r="A5" s="91"/>
      <c r="B5" s="85" t="s">
        <v>239</v>
      </c>
      <c r="C5" s="85"/>
      <c r="D5" s="85"/>
      <c r="E5" s="85" t="s">
        <v>232</v>
      </c>
      <c r="F5" s="85"/>
      <c r="G5" s="85"/>
      <c r="H5" s="85" t="s">
        <v>233</v>
      </c>
      <c r="I5" s="85"/>
      <c r="J5" s="85"/>
      <c r="K5" s="85" t="s">
        <v>240</v>
      </c>
      <c r="L5" s="85"/>
      <c r="M5" s="85"/>
      <c r="N5" s="85" t="s">
        <v>241</v>
      </c>
      <c r="O5" s="85"/>
      <c r="P5" s="85"/>
      <c r="Q5" s="85" t="s">
        <v>242</v>
      </c>
      <c r="R5" s="85"/>
      <c r="S5" s="85"/>
      <c r="T5" s="85" t="s">
        <v>243</v>
      </c>
      <c r="U5" s="85"/>
      <c r="V5" s="85"/>
      <c r="W5" s="85" t="s">
        <v>244</v>
      </c>
      <c r="X5" s="85"/>
      <c r="Y5" s="85"/>
    </row>
    <row r="6" spans="1:25" ht="37.5" x14ac:dyDescent="0.2">
      <c r="A6" s="91"/>
      <c r="B6" s="33" t="s">
        <v>234</v>
      </c>
      <c r="C6" s="33" t="s">
        <v>235</v>
      </c>
      <c r="D6" s="33" t="s">
        <v>3</v>
      </c>
      <c r="E6" s="33" t="s">
        <v>234</v>
      </c>
      <c r="F6" s="33" t="s">
        <v>235</v>
      </c>
      <c r="G6" s="33" t="s">
        <v>3</v>
      </c>
      <c r="H6" s="33" t="s">
        <v>234</v>
      </c>
      <c r="I6" s="33" t="s">
        <v>235</v>
      </c>
      <c r="J6" s="33" t="s">
        <v>3</v>
      </c>
      <c r="K6" s="33" t="s">
        <v>234</v>
      </c>
      <c r="L6" s="33" t="s">
        <v>235</v>
      </c>
      <c r="M6" s="33" t="s">
        <v>3</v>
      </c>
      <c r="N6" s="33" t="s">
        <v>234</v>
      </c>
      <c r="O6" s="33" t="s">
        <v>235</v>
      </c>
      <c r="P6" s="33" t="s">
        <v>3</v>
      </c>
      <c r="Q6" s="33" t="s">
        <v>234</v>
      </c>
      <c r="R6" s="33" t="s">
        <v>235</v>
      </c>
      <c r="S6" s="33" t="s">
        <v>3</v>
      </c>
      <c r="T6" s="33" t="s">
        <v>234</v>
      </c>
      <c r="U6" s="33" t="s">
        <v>235</v>
      </c>
      <c r="V6" s="33" t="s">
        <v>3</v>
      </c>
      <c r="W6" s="33" t="s">
        <v>234</v>
      </c>
      <c r="X6" s="33" t="s">
        <v>235</v>
      </c>
      <c r="Y6" s="33" t="s">
        <v>3</v>
      </c>
    </row>
    <row r="7" spans="1:25" ht="18.75" x14ac:dyDescent="0.3">
      <c r="A7" s="34" t="s">
        <v>236</v>
      </c>
      <c r="B7" s="35"/>
      <c r="C7" s="36">
        <v>10000</v>
      </c>
      <c r="D7" s="36">
        <f>C7-B7</f>
        <v>10000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spans="1:25" ht="18.75" x14ac:dyDescent="0.3">
      <c r="A8" s="34" t="s">
        <v>249</v>
      </c>
      <c r="B8" s="35"/>
      <c r="C8" s="36"/>
      <c r="D8" s="36"/>
      <c r="E8" s="36"/>
      <c r="F8" s="36">
        <v>200000</v>
      </c>
      <c r="G8" s="36">
        <f>F8-E8</f>
        <v>200000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spans="1:25" ht="18.75" x14ac:dyDescent="0.3">
      <c r="A9" s="34" t="s">
        <v>237</v>
      </c>
      <c r="B9" s="35"/>
      <c r="C9" s="36"/>
      <c r="D9" s="36"/>
      <c r="E9" s="36"/>
      <c r="F9" s="36"/>
      <c r="G9" s="36"/>
      <c r="H9" s="36"/>
      <c r="I9" s="36">
        <v>300000</v>
      </c>
      <c r="J9" s="36">
        <v>300000</v>
      </c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spans="1:25" ht="37.5" x14ac:dyDescent="0.3">
      <c r="A10" s="34" t="s">
        <v>247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>
        <v>190000</v>
      </c>
      <c r="M10" s="36">
        <v>190000</v>
      </c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ht="18.75" x14ac:dyDescent="0.3">
      <c r="A11" s="34" t="s">
        <v>245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>
        <v>30588</v>
      </c>
      <c r="P11" s="36">
        <v>30588</v>
      </c>
      <c r="Q11" s="36"/>
      <c r="R11" s="36"/>
      <c r="S11" s="36"/>
      <c r="T11" s="36"/>
      <c r="U11" s="36"/>
      <c r="V11" s="36"/>
      <c r="W11" s="36"/>
      <c r="X11" s="36">
        <v>589000</v>
      </c>
      <c r="Y11" s="36">
        <v>589000</v>
      </c>
    </row>
    <row r="12" spans="1:25" ht="37.5" x14ac:dyDescent="0.3">
      <c r="A12" s="34" t="s">
        <v>246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>
        <v>40000</v>
      </c>
      <c r="S12" s="36">
        <v>40000</v>
      </c>
      <c r="T12" s="36"/>
      <c r="U12" s="36"/>
      <c r="V12" s="36"/>
      <c r="W12" s="36"/>
      <c r="X12" s="36"/>
      <c r="Y12" s="36"/>
    </row>
    <row r="13" spans="1:25" ht="18.75" x14ac:dyDescent="0.3">
      <c r="A13" s="34" t="s">
        <v>248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>
        <v>300000</v>
      </c>
      <c r="V13" s="36">
        <v>300000</v>
      </c>
      <c r="W13" s="36"/>
      <c r="X13" s="36"/>
      <c r="Y13" s="36"/>
    </row>
    <row r="14" spans="1:25" ht="18.75" x14ac:dyDescent="0.2">
      <c r="A14" s="37" t="s">
        <v>238</v>
      </c>
      <c r="B14" s="38"/>
      <c r="C14" s="36">
        <f>SUM(C7:C10)</f>
        <v>10000</v>
      </c>
      <c r="D14" s="36">
        <f>SUM(D7:D10)</f>
        <v>10000</v>
      </c>
      <c r="E14" s="36"/>
      <c r="F14" s="36">
        <f>SUM(F7:F10)</f>
        <v>200000</v>
      </c>
      <c r="G14" s="36">
        <f>SUM(G7:G10)</f>
        <v>200000</v>
      </c>
      <c r="H14" s="36"/>
      <c r="I14" s="36">
        <f>SUM(I7:I13)</f>
        <v>300000</v>
      </c>
      <c r="J14" s="36">
        <f t="shared" ref="J14:Y14" si="0">SUM(J7:J13)</f>
        <v>300000</v>
      </c>
      <c r="K14" s="36"/>
      <c r="L14" s="36">
        <f t="shared" si="0"/>
        <v>190000</v>
      </c>
      <c r="M14" s="36">
        <f t="shared" si="0"/>
        <v>190000</v>
      </c>
      <c r="N14" s="36"/>
      <c r="O14" s="36">
        <f t="shared" si="0"/>
        <v>30588</v>
      </c>
      <c r="P14" s="36">
        <f t="shared" si="0"/>
        <v>30588</v>
      </c>
      <c r="Q14" s="36"/>
      <c r="R14" s="36">
        <f t="shared" si="0"/>
        <v>40000</v>
      </c>
      <c r="S14" s="36">
        <f t="shared" si="0"/>
        <v>40000</v>
      </c>
      <c r="T14" s="36"/>
      <c r="U14" s="36">
        <f t="shared" si="0"/>
        <v>300000</v>
      </c>
      <c r="V14" s="36">
        <f t="shared" si="0"/>
        <v>300000</v>
      </c>
      <c r="W14" s="36"/>
      <c r="X14" s="36">
        <f t="shared" si="0"/>
        <v>589000</v>
      </c>
      <c r="Y14" s="36">
        <f t="shared" si="0"/>
        <v>589000</v>
      </c>
    </row>
    <row r="15" spans="1:25" ht="18.75" x14ac:dyDescent="0.3">
      <c r="A15" s="39"/>
      <c r="B15" s="31"/>
      <c r="C15" s="31"/>
      <c r="D15" s="31"/>
      <c r="E15" s="31"/>
      <c r="F15" s="31"/>
      <c r="G15" s="31"/>
    </row>
    <row r="17" spans="18:25" ht="18.75" x14ac:dyDescent="0.3">
      <c r="S17" s="40"/>
      <c r="T17" s="40" t="s">
        <v>16</v>
      </c>
      <c r="V17" s="40"/>
      <c r="W17" s="40"/>
      <c r="X17" s="40"/>
      <c r="Y17" s="42" t="s">
        <v>17</v>
      </c>
    </row>
    <row r="18" spans="18:25" ht="18" x14ac:dyDescent="0.25">
      <c r="R18" s="41"/>
      <c r="S18" s="41"/>
      <c r="T18" s="41"/>
      <c r="U18" s="41"/>
      <c r="V18" s="41"/>
      <c r="W18" s="41"/>
      <c r="X18" s="41"/>
      <c r="Y18" s="23" t="s">
        <v>18</v>
      </c>
    </row>
  </sheetData>
  <mergeCells count="18">
    <mergeCell ref="A3:A6"/>
    <mergeCell ref="B3:G3"/>
    <mergeCell ref="B4:G4"/>
    <mergeCell ref="B5:D5"/>
    <mergeCell ref="E5:G5"/>
    <mergeCell ref="W5:Y5"/>
    <mergeCell ref="H5:J5"/>
    <mergeCell ref="B1:G1"/>
    <mergeCell ref="K5:M5"/>
    <mergeCell ref="N5:P5"/>
    <mergeCell ref="Q5:S5"/>
    <mergeCell ref="T5:V5"/>
    <mergeCell ref="H3:M3"/>
    <mergeCell ref="H4:M4"/>
    <mergeCell ref="N3:S3"/>
    <mergeCell ref="N4:S4"/>
    <mergeCell ref="T3:Y3"/>
    <mergeCell ref="T4:Y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landscape" r:id="rId1"/>
  <colBreaks count="2" manualBreakCount="2">
    <brk id="7" max="18" man="1"/>
    <brk id="13" max="1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9BBEC7-A06E-4D0D-BECE-488213448F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234363-35FE-4C7B-B567-D35616DCF9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BB36A5-4E50-41EE-BBF8-AD2EBAEBD8B8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34080153-28b6-45f6-b1c8-49842029d766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7</vt:i4>
      </vt:variant>
    </vt:vector>
  </HeadingPairs>
  <TitlesOfParts>
    <vt:vector size="10" baseType="lpstr">
      <vt:lpstr>TP_dod_1</vt:lpstr>
      <vt:lpstr>TP_dod_2</vt:lpstr>
      <vt:lpstr>TP_dod_3</vt:lpstr>
      <vt:lpstr>TP_dod_1!Заголовки_для_друку</vt:lpstr>
      <vt:lpstr>TP_dod_2!Заголовки_для_друку</vt:lpstr>
      <vt:lpstr>TP_dod_3!Заголовки_для_друку</vt:lpstr>
      <vt:lpstr>TP_dod_1!Область_друку</vt:lpstr>
      <vt:lpstr>TP_dod_2!Область_друку</vt:lpstr>
      <vt:lpstr>TP_dod_3!Область_друку</vt:lpstr>
      <vt:lpstr>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2020-08-14T04:18:41Z</dcterms:created>
  <dcterms:modified xsi:type="dcterms:W3CDTF">2020-08-14T16:19:51Z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