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avliuk-P\Desktop\Тимчасова\3991\"/>
    </mc:Choice>
  </mc:AlternateContent>
  <bookViews>
    <workbookView xWindow="0" yWindow="0" windowWidth="23040" windowHeight="10635" activeTab="1"/>
  </bookViews>
  <sheets>
    <sheet name="Dod_1" sheetId="1" r:id="rId1"/>
    <sheet name="Dod_2" sheetId="3" r:id="rId2"/>
    <sheet name="Dod_3" sheetId="4" r:id="rId3"/>
  </sheets>
  <externalReferences>
    <externalReference r:id="rId4"/>
  </externalReferences>
  <definedNames>
    <definedName name="_xlnm._FilterDatabase" localSheetId="1" hidden="1">Dod_2!$A$12:$U$118</definedName>
    <definedName name="_xlnm._FilterDatabase" localSheetId="2" hidden="1">Dod_3!$A$6:$AU$47</definedName>
    <definedName name="q">Dod_2!$A$1:$U$10</definedName>
    <definedName name="qq">Dod_2!$A$1:$O$10</definedName>
    <definedName name="_xlnm.Print_Titles" localSheetId="0">Dod_1!$8:$8</definedName>
    <definedName name="_xlnm.Print_Titles" localSheetId="1">Dod_2!$8:$10</definedName>
    <definedName name="_xlnm.Print_Titles" localSheetId="2">Dod_3!$A:$B,Dod_3!$2:$6</definedName>
    <definedName name="_xlnm.Print_Titles">#REF!</definedName>
    <definedName name="_xlnm.Print_Area" localSheetId="0">Dod_1!$A$1:$F$18</definedName>
    <definedName name="_xlnm.Print_Area" localSheetId="1">Dod_2!$A$1:$O$122</definedName>
    <definedName name="_xlnm.Print_Area" localSheetId="2">Dod_3!$A$1:$AX$51</definedName>
    <definedName name="_xlnm.Print_Area">Dod_1!$A$1:$F$8</definedName>
  </definedNames>
  <calcPr calcId="162913"/>
</workbook>
</file>

<file path=xl/calcChain.xml><?xml version="1.0" encoding="utf-8"?>
<calcChain xmlns="http://schemas.openxmlformats.org/spreadsheetml/2006/main">
  <c r="I11" i="3" l="1"/>
  <c r="F11" i="3"/>
  <c r="O11" i="3" l="1"/>
  <c r="J11" i="3"/>
  <c r="E11" i="3"/>
  <c r="F14" i="1"/>
  <c r="E14" i="1"/>
  <c r="D14" i="1"/>
  <c r="F13" i="1"/>
  <c r="E13" i="1"/>
  <c r="D13" i="1"/>
  <c r="F12" i="1"/>
  <c r="E12" i="1"/>
  <c r="D12" i="1"/>
  <c r="F11" i="1"/>
  <c r="E11" i="1"/>
  <c r="D11" i="1"/>
  <c r="F10" i="1"/>
  <c r="E10" i="1"/>
  <c r="D10" i="1"/>
  <c r="AG47" i="4" l="1"/>
  <c r="AH47" i="4"/>
  <c r="AI47" i="4"/>
  <c r="AJ47" i="4"/>
  <c r="E40" i="3"/>
  <c r="E39" i="3"/>
  <c r="E38" i="3"/>
  <c r="E37" i="3"/>
  <c r="E36" i="3"/>
  <c r="E35" i="3"/>
  <c r="E34" i="3"/>
  <c r="E33" i="3"/>
  <c r="I32" i="3"/>
  <c r="E32" i="3" s="1"/>
  <c r="I31" i="3"/>
  <c r="E31" i="3" s="1"/>
  <c r="E30" i="3"/>
  <c r="I29" i="3"/>
  <c r="E29" i="3" s="1"/>
  <c r="I28" i="3"/>
  <c r="E28" i="3" s="1"/>
  <c r="F24" i="3"/>
  <c r="E24" i="3" s="1"/>
  <c r="F23" i="3"/>
  <c r="E23" i="3" s="1"/>
  <c r="F22" i="3"/>
  <c r="E22" i="3" s="1"/>
  <c r="O34" i="3" l="1"/>
  <c r="O36" i="3"/>
  <c r="O29" i="3"/>
  <c r="O23" i="3"/>
  <c r="O24" i="3"/>
  <c r="O39" i="3"/>
  <c r="O22" i="3"/>
  <c r="O28" i="3"/>
  <c r="O30" i="3"/>
  <c r="O33" i="3"/>
  <c r="O35" i="3"/>
  <c r="O37" i="3"/>
  <c r="O40" i="3"/>
  <c r="O31" i="3"/>
  <c r="O32" i="3"/>
  <c r="O38" i="3"/>
</calcChain>
</file>

<file path=xl/sharedStrings.xml><?xml version="1.0" encoding="utf-8"?>
<sst xmlns="http://schemas.openxmlformats.org/spreadsheetml/2006/main" count="425" uniqueCount="380">
  <si>
    <t>Всього</t>
  </si>
  <si>
    <t>Код</t>
  </si>
  <si>
    <t>до Закону України</t>
  </si>
  <si>
    <t>"Про внесення змін до Закону України</t>
  </si>
  <si>
    <t>Разом доходів:</t>
  </si>
  <si>
    <t>Зміни до додатка № 1 до Закону України "Про Державний бюджет України на 2020 рік"</t>
  </si>
  <si>
    <t>"Доходи Державного бюджету України на 2020 рік"</t>
  </si>
  <si>
    <t>Найменування згідно з класифікацією доходів бюджету</t>
  </si>
  <si>
    <t>Загальний
фонд</t>
  </si>
  <si>
    <t>Спеціальний
фонд</t>
  </si>
  <si>
    <t>"Про Державний бюджет України на 2020 рік"</t>
  </si>
  <si>
    <t>Всього доходів _x000D_
(без урахування міжбюджетних трансфертів)</t>
  </si>
  <si>
    <t>20000000</t>
  </si>
  <si>
    <t>Неподаткові надходження</t>
  </si>
  <si>
    <t>21000000</t>
  </si>
  <si>
    <t>Доходи від власності та підприємницької діяльності</t>
  </si>
  <si>
    <t>21080000</t>
  </si>
  <si>
    <t>Інші надходження</t>
  </si>
  <si>
    <t>Додаток № 1</t>
  </si>
  <si>
    <t>(тис. грн)</t>
  </si>
  <si>
    <t>Народний депутат України</t>
  </si>
  <si>
    <t>Олександр ТРУХІН</t>
  </si>
  <si>
    <t>(посвідчення № 255)</t>
  </si>
  <si>
    <t>Додаток № 2</t>
  </si>
  <si>
    <t>Зміни до додатка № 3 до Закону України "Про Державний бюджет України на 2020 рік"</t>
  </si>
  <si>
    <t>"Розподіл видатків Державного бюджету України на 2020 рік"</t>
  </si>
  <si>
    <t xml:space="preserve">Код програмної класифікації видатків та кредитування державного бюджету </t>
  </si>
  <si>
    <t xml:space="preserve">Код функціональної  класифікації видатків та кредитування  бюджету </t>
  </si>
  <si>
    <t xml:space="preserve">Найменування згідно з відомчою і програмною класифікаціями
идатків та кредитування  державного бюджету  </t>
  </si>
  <si>
    <t>Загальний фонд</t>
  </si>
  <si>
    <t>Спеціальний фонд</t>
  </si>
  <si>
    <t>Разом:</t>
  </si>
  <si>
    <t xml:space="preserve">
Всього
</t>
  </si>
  <si>
    <t xml:space="preserve">
видатки 
споживання
</t>
  </si>
  <si>
    <t>з них:</t>
  </si>
  <si>
    <t xml:space="preserve">
видатки 
розвитку
</t>
  </si>
  <si>
    <t xml:space="preserve">оплата
праці
</t>
  </si>
  <si>
    <t xml:space="preserve">комунальні
послуги та
енергоносії
</t>
  </si>
  <si>
    <t>Всього:</t>
  </si>
  <si>
    <t>1000000</t>
  </si>
  <si>
    <t>Міністерство внутрішніх справ України</t>
  </si>
  <si>
    <t>1002000</t>
  </si>
  <si>
    <t>Адміністрація Державної прикордонної служби України</t>
  </si>
  <si>
    <t>1002030</t>
  </si>
  <si>
    <t>0310</t>
  </si>
  <si>
    <t xml:space="preserve">Забезпечення виконання завдань та функцій Державної прикордонної служби України </t>
  </si>
  <si>
    <t>1007000</t>
  </si>
  <si>
    <t>Національна поліція України</t>
  </si>
  <si>
    <t>1007020</t>
  </si>
  <si>
    <t>Забезпечення діяльності підрозділів, установ та закладів Національної поліції України</t>
  </si>
  <si>
    <t>2400000</t>
  </si>
  <si>
    <t>Міністерство енергетики України</t>
  </si>
  <si>
    <t>2401000</t>
  </si>
  <si>
    <t>Апарат Міністерства енергетики України</t>
  </si>
  <si>
    <t>2401010</t>
  </si>
  <si>
    <t>0434</t>
  </si>
  <si>
    <t xml:space="preserve">Загальне керівництво та управління у сфері енергетики </t>
  </si>
  <si>
    <t>2401040</t>
  </si>
  <si>
    <t>0483</t>
  </si>
  <si>
    <t xml:space="preserve">Наукова і науково-технічна діяльність у сфері енергетики </t>
  </si>
  <si>
    <t>2500000</t>
  </si>
  <si>
    <t>Міністерство соціальної політики України</t>
  </si>
  <si>
    <t>2501000</t>
  </si>
  <si>
    <t>Апарат Міністерства соціальної політики України</t>
  </si>
  <si>
    <t>2501230</t>
  </si>
  <si>
    <t>1060</t>
  </si>
  <si>
    <t>Виплата пільг і житлових субсидій громадянам на оплату житлово-комунальних послуг, придбання твердого та рідкого пічного побутового палива і скрапленого газу у грошовій формі</t>
  </si>
  <si>
    <t>2700000</t>
  </si>
  <si>
    <t>Міністерство захисту довкілля та природних ресурсів України</t>
  </si>
  <si>
    <t>2701000</t>
  </si>
  <si>
    <t>Апарат Міністерства захисту довкілля та природних ресурсів України</t>
  </si>
  <si>
    <t>2701010</t>
  </si>
  <si>
    <t>0540</t>
  </si>
  <si>
    <t>Загальне керівництво та управління у сфері захисту довкілля та природних ресурсів</t>
  </si>
  <si>
    <t>3110000</t>
  </si>
  <si>
    <t>Державне агентство автомобільних доріг України</t>
  </si>
  <si>
    <t>3111000</t>
  </si>
  <si>
    <t>Апарат Державного агентства автомобільних доріг України</t>
  </si>
  <si>
    <t>Покращення стану автомобільної дороги Т-04-01 Дніпро - Васильківка - Покровське - Гуляйполе - Пологи - Мелітополь</t>
  </si>
  <si>
    <t>3130000</t>
  </si>
  <si>
    <t>Державне агентство автомобільних доріг України (загальнодержавні видатки та кредитування)</t>
  </si>
  <si>
    <t>3131000</t>
  </si>
  <si>
    <t>Субвенція з державного бюджету обласному бюджету Сумської області на будівництво мостового переходу через р. Сула в м. Ромни</t>
  </si>
  <si>
    <t>Субвенція з державного бюджету бюджету міста Чернівці на капітальний ремонт вул. Хотинської в м. Чернівці</t>
  </si>
  <si>
    <t>Субвенція з державного бюджету обласному бюджету Миколаївської області на капітальний ремонт автомобільних доріг О 151124 Миколаїв – Станіслав – Херсон та О 151101 (Миколаїв – Херсон) – Любомирівка – Першотравневе – (Казанка – (Р-47))</t>
  </si>
  <si>
    <t>Субвенція з державного бюджету обласному бюджету Львівської області на нове будівництво моста через річку Східничанка з підходами по
вул. Кропивницькій в смт. Східниця м. Борислава Львівської області</t>
  </si>
  <si>
    <t>Субвенція з державного бюджету обласному бюджету Херсонської області на будівництво шляхопроводу по просп. Адмірала Сенявіна –
вул. Залаегерсег у м. Херсоні</t>
  </si>
  <si>
    <t>Субвенція з державного бюджету обласному бюджету Львівської області на проведення капітального ремонту доріг</t>
  </si>
  <si>
    <t>3600000</t>
  </si>
  <si>
    <t>Міністерство юстиції України</t>
  </si>
  <si>
    <t>3601000</t>
  </si>
  <si>
    <t>Апарат Міністерства юстиції України</t>
  </si>
  <si>
    <t>3601020</t>
  </si>
  <si>
    <t>0340</t>
  </si>
  <si>
    <t>Виконання покарань установами і органами Державної кримінально-виконавчої служби України</t>
  </si>
  <si>
    <t>6420000</t>
  </si>
  <si>
    <t>Державне бюро розслідувань</t>
  </si>
  <si>
    <t>6421000</t>
  </si>
  <si>
    <t>6421010</t>
  </si>
  <si>
    <t>0350</t>
  </si>
  <si>
    <t>Забезпечення діяльності Державного бюро розслідувань</t>
  </si>
  <si>
    <t>7720000</t>
  </si>
  <si>
    <t>Вінницька обласна державна адміністрація</t>
  </si>
  <si>
    <t>7721000</t>
  </si>
  <si>
    <t>Апарат Вінницької обласної державної адміністрації</t>
  </si>
  <si>
    <t>7721010</t>
  </si>
  <si>
    <t>0111</t>
  </si>
  <si>
    <t>Здійснення виконавчої влади у Вінницькій області</t>
  </si>
  <si>
    <t>7730000</t>
  </si>
  <si>
    <t>Волинська обласна державна адміністрація</t>
  </si>
  <si>
    <t>7731000</t>
  </si>
  <si>
    <t>Апарат Волинської обласної державної адміністрації</t>
  </si>
  <si>
    <t>7731010</t>
  </si>
  <si>
    <t>Здійснення виконавчої влади у Волинській області</t>
  </si>
  <si>
    <t>7740000</t>
  </si>
  <si>
    <t>Дніпропетровська обласна державна адміністрація</t>
  </si>
  <si>
    <t>7741000</t>
  </si>
  <si>
    <t>Апарат Дніпропетровської обласної державної адміністрації</t>
  </si>
  <si>
    <t>7741010</t>
  </si>
  <si>
    <t>Здійснення виконавчої влади у Дніпропетровській області</t>
  </si>
  <si>
    <t>7750000</t>
  </si>
  <si>
    <t>Донецька обласна державна адміністрація</t>
  </si>
  <si>
    <t>7751000</t>
  </si>
  <si>
    <t>Апарат Донецької обласної державної адміністрації</t>
  </si>
  <si>
    <t>7751010</t>
  </si>
  <si>
    <t>Здійснення виконавчої влади у Донецькій області</t>
  </si>
  <si>
    <t>7760000</t>
  </si>
  <si>
    <t>Житомирська обласна державна адміністрація</t>
  </si>
  <si>
    <t>7761000</t>
  </si>
  <si>
    <t>Апарат Житомирської обласної державної адміністрації</t>
  </si>
  <si>
    <t>7761010</t>
  </si>
  <si>
    <t>Здійснення виконавчої влади у Житомирській області</t>
  </si>
  <si>
    <t>7770000</t>
  </si>
  <si>
    <t>Закарпатська обласна державна адміністрація</t>
  </si>
  <si>
    <t>7771000</t>
  </si>
  <si>
    <t>Апарат Закарпатської обласної державної адміністрації</t>
  </si>
  <si>
    <t>7771010</t>
  </si>
  <si>
    <t>Здійснення виконавчої влади у Закарпатській області</t>
  </si>
  <si>
    <t>7780000</t>
  </si>
  <si>
    <t>Запорізька обласна державна адміністрація</t>
  </si>
  <si>
    <t>7781000</t>
  </si>
  <si>
    <t>Апарат Запорізької обласної державної адміністрації</t>
  </si>
  <si>
    <t>7781010</t>
  </si>
  <si>
    <t>Здійснення виконавчої влади у Запорізькій області</t>
  </si>
  <si>
    <t>7790000</t>
  </si>
  <si>
    <t>Івано-Франківська обласна державна адміністрація</t>
  </si>
  <si>
    <t>7791000</t>
  </si>
  <si>
    <t>Апарат Івано-Франківської обласної державної адміністрації</t>
  </si>
  <si>
    <t>7791010</t>
  </si>
  <si>
    <t>Здійснення виконавчої влади в Івано-Франківській області</t>
  </si>
  <si>
    <t>7800000</t>
  </si>
  <si>
    <t>Київська обласна державна адміністрація</t>
  </si>
  <si>
    <t>7801000</t>
  </si>
  <si>
    <t>Апарат Київської обласної державної адміністрації</t>
  </si>
  <si>
    <t>7801010</t>
  </si>
  <si>
    <t>Здійснення виконавчої влади у Київській області</t>
  </si>
  <si>
    <t>7810000</t>
  </si>
  <si>
    <t>Кіровоградська обласна державна адміністрація</t>
  </si>
  <si>
    <t>7811000</t>
  </si>
  <si>
    <t>Апарат Кіровоградської обласної державної адміністрації</t>
  </si>
  <si>
    <t>7811010</t>
  </si>
  <si>
    <t>Здійснення виконавчої влади у Кіровоградській області</t>
  </si>
  <si>
    <t>7820000</t>
  </si>
  <si>
    <t>Луганська обласна державна адміністрація</t>
  </si>
  <si>
    <t>7821000</t>
  </si>
  <si>
    <t>Апарат Луганської обласної державної адміністрації</t>
  </si>
  <si>
    <t>7821010</t>
  </si>
  <si>
    <t>Здійснення виконавчої влади у Луганській області</t>
  </si>
  <si>
    <t>7830000</t>
  </si>
  <si>
    <t>Львівська обласна державна адміністрація</t>
  </si>
  <si>
    <t>7831000</t>
  </si>
  <si>
    <t>Апарат Львівської обласної державної адміністрації</t>
  </si>
  <si>
    <t>7831010</t>
  </si>
  <si>
    <t>Здійснення виконавчої влади у Львівській області</t>
  </si>
  <si>
    <t>7840000</t>
  </si>
  <si>
    <t>Миколаївська обласна державна адміністрація</t>
  </si>
  <si>
    <t>7841000</t>
  </si>
  <si>
    <t>Апарат Миколаївської обласної державної адміністрації</t>
  </si>
  <si>
    <t>7841010</t>
  </si>
  <si>
    <t>Здійснення виконавчої влади у Миколаївській області</t>
  </si>
  <si>
    <t>7850000</t>
  </si>
  <si>
    <t>Одеська обласна державна адміністрація</t>
  </si>
  <si>
    <t>7851000</t>
  </si>
  <si>
    <t>Апарат Одеської обласної державної адміністрації</t>
  </si>
  <si>
    <t>7851010</t>
  </si>
  <si>
    <t>Здійснення виконавчої влади в Одеській області</t>
  </si>
  <si>
    <t>7860000</t>
  </si>
  <si>
    <t>Полтавська обласна державна адміністрація</t>
  </si>
  <si>
    <t>7861000</t>
  </si>
  <si>
    <t>Апарат Полтавської обласної державної адміністрації</t>
  </si>
  <si>
    <t>7861010</t>
  </si>
  <si>
    <t>Здійснення виконавчої влади у Полтавській області</t>
  </si>
  <si>
    <t>7870000</t>
  </si>
  <si>
    <t>Рівненська обласна державна адміністрація</t>
  </si>
  <si>
    <t>7871000</t>
  </si>
  <si>
    <t>Апарат Рівненської обласної державної адміністрації</t>
  </si>
  <si>
    <t>7871010</t>
  </si>
  <si>
    <t>Здійснення виконавчої влади у Рівненській області</t>
  </si>
  <si>
    <t>7880000</t>
  </si>
  <si>
    <t>Сумська обласна державна адміністрація</t>
  </si>
  <si>
    <t>7881000</t>
  </si>
  <si>
    <t>Апарат Сумської обласної державної адміністрації</t>
  </si>
  <si>
    <t>7881010</t>
  </si>
  <si>
    <t>Здійснення виконавчої влади у Сумській області</t>
  </si>
  <si>
    <t>7890000</t>
  </si>
  <si>
    <t>Тернопільська обласна державна адміністрація</t>
  </si>
  <si>
    <t>7891000</t>
  </si>
  <si>
    <t>Апарат Тернопільської обласної державної адміністрації</t>
  </si>
  <si>
    <t>7891010</t>
  </si>
  <si>
    <t>Здійснення виконавчої влади у Тернопільській області</t>
  </si>
  <si>
    <t>7900000</t>
  </si>
  <si>
    <t>Харківська обласна державна адміністрація</t>
  </si>
  <si>
    <t>7901000</t>
  </si>
  <si>
    <t>Апарат Харківської обласної державної адміністрації</t>
  </si>
  <si>
    <t>7901010</t>
  </si>
  <si>
    <t>Здійснення виконавчої влади у Харківській області</t>
  </si>
  <si>
    <t>7910000</t>
  </si>
  <si>
    <t>Херсонська обласна державна адміністрація</t>
  </si>
  <si>
    <t>7911000</t>
  </si>
  <si>
    <t>Апарат Херсонської обласної державної адміністрації</t>
  </si>
  <si>
    <t>7911010</t>
  </si>
  <si>
    <t>Здійснення виконавчої влади у Херсонській області</t>
  </si>
  <si>
    <t>7920000</t>
  </si>
  <si>
    <t>Хмельницька обласна державна адміністрація</t>
  </si>
  <si>
    <t>7921000</t>
  </si>
  <si>
    <t>Апарат Хмельницької обласної державної адміністрації</t>
  </si>
  <si>
    <t>7921010</t>
  </si>
  <si>
    <t>Здійснення виконавчої влади у Хмельницькій області</t>
  </si>
  <si>
    <t>7930000</t>
  </si>
  <si>
    <t>Черкаська обласна державна адміністрація</t>
  </si>
  <si>
    <t>7931000</t>
  </si>
  <si>
    <t>Апарат Черкаської обласної державної адміністрації</t>
  </si>
  <si>
    <t>7931010</t>
  </si>
  <si>
    <t>Здійснення виконавчої влади у Черкаській області</t>
  </si>
  <si>
    <t>7940000</t>
  </si>
  <si>
    <t>Чернівецька обласна державна адміністрація</t>
  </si>
  <si>
    <t>7941000</t>
  </si>
  <si>
    <t>Апарат Чернівецької обласної державної адміністрації</t>
  </si>
  <si>
    <t>7941010</t>
  </si>
  <si>
    <t>Здійснення виконавчої влади у Чернівецькій області</t>
  </si>
  <si>
    <t>7950000</t>
  </si>
  <si>
    <t>Чернігівська обласна державна адміністрація</t>
  </si>
  <si>
    <t>7951000</t>
  </si>
  <si>
    <t>Апарат Чернігівської обласної державної адміністрації</t>
  </si>
  <si>
    <t>7951010</t>
  </si>
  <si>
    <t>Здійснення виконавчої влади у Чернігівській області</t>
  </si>
  <si>
    <t xml:space="preserve">ВСЬОГО </t>
  </si>
  <si>
    <t>Бюджет міста Києва</t>
  </si>
  <si>
    <t>26000000000</t>
  </si>
  <si>
    <t>Бюджет міста Чернігова</t>
  </si>
  <si>
    <t>25201100000</t>
  </si>
  <si>
    <t>Обласний бюджет Чернігівської області</t>
  </si>
  <si>
    <t>25100000000</t>
  </si>
  <si>
    <t>Бюджет міста Чернівців</t>
  </si>
  <si>
    <t>24201100000</t>
  </si>
  <si>
    <t xml:space="preserve">Обласний бюджет Чернівецької області </t>
  </si>
  <si>
    <t>24100000000</t>
  </si>
  <si>
    <t>Обласний бюджет Черкаської області</t>
  </si>
  <si>
    <t>23100000000</t>
  </si>
  <si>
    <t>Обласний бюджет Хмельницької області</t>
  </si>
  <si>
    <t>22100000000</t>
  </si>
  <si>
    <t>Обласний бюджет Херсонської області</t>
  </si>
  <si>
    <t>21100000000</t>
  </si>
  <si>
    <t>Бюджет Циркунівської сільської об’єднаної територіальної громади</t>
  </si>
  <si>
    <t>Районний бюджет Харківського району</t>
  </si>
  <si>
    <t>20325200000</t>
  </si>
  <si>
    <t>Бюджет міста Харкова</t>
  </si>
  <si>
    <t>20201100000</t>
  </si>
  <si>
    <t>Обласний бюджет Харківської області</t>
  </si>
  <si>
    <t>20100000000</t>
  </si>
  <si>
    <t>Бюджет Тернопільської міської об’єднаної територіальної громади</t>
  </si>
  <si>
    <t>Обласний бюджет Тернопільської області</t>
  </si>
  <si>
    <t>19100000000</t>
  </si>
  <si>
    <t>Бюджет Сумської міської об’єднаної територіальної громади</t>
  </si>
  <si>
    <t>Обласний бюджет Сумської області</t>
  </si>
  <si>
    <t>18100000000</t>
  </si>
  <si>
    <t>Обласний бюджет Рівненської області</t>
  </si>
  <si>
    <t>17100000000</t>
  </si>
  <si>
    <t>Обласний бюджет Полтавської області</t>
  </si>
  <si>
    <t>16100000000</t>
  </si>
  <si>
    <t>Обласний бюджет Одеської області</t>
  </si>
  <si>
    <t>15100000000</t>
  </si>
  <si>
    <t>Обласний бюджет Миколаївської області</t>
  </si>
  <si>
    <t>14100000000</t>
  </si>
  <si>
    <t>Обласний бюджет Львівської  області</t>
  </si>
  <si>
    <t>13100000000</t>
  </si>
  <si>
    <t>Обласний бюджет Луганської області</t>
  </si>
  <si>
    <t>12100000000</t>
  </si>
  <si>
    <t>Обласний бюджет Кіровоградської області</t>
  </si>
  <si>
    <t>11100000000</t>
  </si>
  <si>
    <t>Бюджет міста Славутича</t>
  </si>
  <si>
    <t>10209100000</t>
  </si>
  <si>
    <t>Обласний бюджет Київської області</t>
  </si>
  <si>
    <t>10100000000</t>
  </si>
  <si>
    <t>Бюджет міста Яремче 
(для Поляницької сільської ради)</t>
  </si>
  <si>
    <t>09205100000</t>
  </si>
  <si>
    <t>Обласний бюджет Івано-Франківської області</t>
  </si>
  <si>
    <t>09100000000</t>
  </si>
  <si>
    <t>Бюджет міста Запоріжжя</t>
  </si>
  <si>
    <t>08201100000</t>
  </si>
  <si>
    <t>Обласний бюджет Запорізької області</t>
  </si>
  <si>
    <t>08100000000</t>
  </si>
  <si>
    <t>Обласний бюджет Закарпатської області</t>
  </si>
  <si>
    <t>07100000000</t>
  </si>
  <si>
    <t>Обласний бюджет Житомирської  області</t>
  </si>
  <si>
    <t>06100000000</t>
  </si>
  <si>
    <t>Обласний бюджет Донецької області</t>
  </si>
  <si>
    <t>05100000000</t>
  </si>
  <si>
    <t>Районний бюджет Павлоградського району</t>
  </si>
  <si>
    <t>04311200000</t>
  </si>
  <si>
    <t>Бюджет міста Павлограда</t>
  </si>
  <si>
    <t>04210100000</t>
  </si>
  <si>
    <t>Бюджет міста Жовтих Вод</t>
  </si>
  <si>
    <t>04204100000</t>
  </si>
  <si>
    <t>Бюджет міста Дніпра</t>
  </si>
  <si>
    <t>04201100000</t>
  </si>
  <si>
    <t>Обласний бюджет Дніпропетровської області</t>
  </si>
  <si>
    <t>04100000000</t>
  </si>
  <si>
    <t>Обласний бюджет Волинської області</t>
  </si>
  <si>
    <t>03100000000</t>
  </si>
  <si>
    <t>Бюджет Вінницької міської об’єднаної територіальної громади</t>
  </si>
  <si>
    <t>02536000000</t>
  </si>
  <si>
    <t>Обласний бюджет Вінницької області</t>
  </si>
  <si>
    <t>02100000000</t>
  </si>
  <si>
    <t>створення нових, будівельно-ремонтні роботи існуючих палаців спорту та завершення розпочатих у попередньому періоді робіт з будівництва/реконструкції палаців спорту</t>
  </si>
  <si>
    <t>будівництво нових, реконструкцію та капітальний ремонт існуючих спортивних п’ятдесятиметрових і двадцятип’ятиметрових басейнів</t>
  </si>
  <si>
    <t>завершення розпочатих у попередньому періоді робіт з будівництва/реконструкції, будівництво нових, реконструкцію та капітальний ремонт існуючих спортивних п’ятдесятиметрових і двадцятип’ятиметрових басейнів</t>
  </si>
  <si>
    <t>завершення будівництва метрополітену у м. Дніпрі</t>
  </si>
  <si>
    <t>подовження третьої лінії метрополітену у м. Харкові</t>
  </si>
  <si>
    <t>фінансове забезпечення будівництва, реконструкції, ремонту і утримання автомобільних доріг загального користування місцевого значення, вулиць і доріг комунальної власності у населених пунктах</t>
  </si>
  <si>
    <t xml:space="preserve"> реалізацію проектів в рамках Надзвичайної кредитної програми для відновлення України</t>
  </si>
  <si>
    <t>реформування регіональних систем охорони здоров’я для здійснення  заходів з виконання спільного з Міжнародним банком реконструкції та розвитку проекту "Поліпшення охорони здоров'я на службі у людей"</t>
  </si>
  <si>
    <t>реалізацію програми "Спроможна школа для кращих результатів"</t>
  </si>
  <si>
    <t>реалізацію проекту "Житло для внутрішньо-переміщених осіб"</t>
  </si>
  <si>
    <t>проведення капітального ремонту доріг</t>
  </si>
  <si>
    <t>будівництво шляхопроводу по просп. Адмірала Сенявіна – вул. Залаегерсег у м. Херсоні</t>
  </si>
  <si>
    <t>поточний ремонт вулично-дорожньої мережі та штучних споруд м. Суми, вул. Харківська</t>
  </si>
  <si>
    <t>нове будівництво моста через річку Східничанка з підходами по вул. Кропивницькій в смт. Східниця м. Борислава Львівської області</t>
  </si>
  <si>
    <t>реконструкцію шляхопроводу через залізничну колію на вул. Об'їзна в районі вул. Гайової в м. Тернополі</t>
  </si>
  <si>
    <t>капітальний ремонт автомобільних доріг О 151124 Миколаїв - Станіслав - Херсон та О 151101 (Миколаїв - Херсон) - Любомирівка - Першотравневе - (Казанка - (Р-47))</t>
  </si>
  <si>
    <t>капітальний ремонт вул. Хотинської в м. Чернівці</t>
  </si>
  <si>
    <t>будівництво мостового переходу через р. Сула в м. Ромни</t>
  </si>
  <si>
    <t xml:space="preserve"> проведення виборів депутатів місцевих рад та сільських, селищних, міських голів</t>
  </si>
  <si>
    <t>будівництво сучасного біатлонного комплексу</t>
  </si>
  <si>
    <t>виконання заходів щодо радіаційного та соціального захисту населення міста Жовтих Вод</t>
  </si>
  <si>
    <t>поточний середній ремонт автомобільної дороги  
М-03 Київ-Харків-Довжанський на ділянці 
км 336+873 - км 340+961 по 
вул. Київське шосе і 
вул. Харківське шосе в 
межах м. Полтава (окремими ділянками)</t>
  </si>
  <si>
    <t>будівництво сучасного біатлонного комплексу в с. Поляниця Яремчанської міської ради Івано-Франківської області</t>
  </si>
  <si>
    <t>проведення реконструкції та будівництва будівель і споруд комунального підприємства "Аеропорт Ізмаїл"</t>
  </si>
  <si>
    <t>реалізацію проектів в рамках Надзвичайної кредитної програми для відновлення України</t>
  </si>
  <si>
    <t>фінансування заходів соціально-економічної компенсації ризику населення, яке проживає на території зони спостереження</t>
  </si>
  <si>
    <t>підтримку розвитку об'єднаних територіальних громад</t>
  </si>
  <si>
    <t>здійснення заходів щодо соціально-економічного розвитку окремих територій</t>
  </si>
  <si>
    <t>проектні, будівельно-ремонтні роботи, придбання житла та приміщень для розвитку сімейних та інших форм виховання, наближених до сімейних, та забезпечення житлом дітей-сиріт, дітей, позбавлених батьківського піклування, осіб з їх числа</t>
  </si>
  <si>
    <t>погашення кредиторської заборгованості, що утворилася за придбане у 2012 році медичне обладнання (мамографічне, рентгенологічне та апарати ультразвукової діагностики) вітчизняного виробництва</t>
  </si>
  <si>
    <t>здійснення підтримки окремих закладів та заходів у системі охорони здоров'я</t>
  </si>
  <si>
    <t>розвиток системи екстреної медичної допомоги</t>
  </si>
  <si>
    <t>придбання ангіографічного обладнання</t>
  </si>
  <si>
    <t>покращення соціального захисту окремих категорій педагогічних працівників закладів загальної середньої освіти</t>
  </si>
  <si>
    <t>забезпечення якісної, сучасної та доступної загальної середньої освіти "Нова українська школа"</t>
  </si>
  <si>
    <t>надання державної підтримки особам з особливими освітніми потребами</t>
  </si>
  <si>
    <t>створення навчально-практичних центрів сучасної професійної (професійно-технічної) освіти</t>
  </si>
  <si>
    <t>виплату грошової компенсації за належні для отримання жилі приміщення для сімей осіб, визначених у абзаці чотирнадцятому пункту 1 статті 10 Закону України "Про статус ветеранів війни, гарантії їх соціального захисту", для осіб з інвалідністю I-II групи, які стали особами з інвалідністю внаслідок поранень, каліцтва, контузії чи інших ушкоджень здоров'я, одержаних під час участі у Революції Гідності, визначених пунктом 10 частини другої статті 7 Закону України "Про статус ветеранів війни, гарантії їх соціального захисту", та які потребують поліпшення житлових умов</t>
  </si>
  <si>
    <t>виплату грошової компенсації за належні для отримання жилі приміщення для сімей учасників бойових дій на території інших держав, визначених у абзаці першому пункту 1 статті 10 Закону України "Про статус ветеранів війни, гарантії їх соціального захисту", для осіб з інвалідністю I-II групи з числа учасників бойових дій на території інших держав, інвалідність яких настала внаслідок поранення, контузії, каліцтва або захворювання, пов’язаних з перебуванням у цих державах, визначених пунктом 7 частини другої статті 7 Закону України "Про статус ветеранів війни, гарантії їх соціального захисту", та які потребують поліпшення житлових умов</t>
  </si>
  <si>
    <t>виплату грошової компенсації за належні для отримання жилі приміщення для внутрішньо переміщених осіб, які захищали незалежність, суверенітет та територіальну цілісність України і брали безпосередню участь в антитерористичній операції, забезпеченні її проведення, перебуваючи безпосередньо в районах антитерористичної операції у період її проведення, у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перебуваючи безпосередньо в районах та у період здійснення зазначених заходів, та визнані особами з інвалідністю внаслідок війни ІІІ групи відповідно до пунктів 11-14 частини другої статті 7 або учасниками бойових дій відповідно до пунктів 19-20 частини першої статті 6 Закону України "Про статус ветеранів війни, гарантії їх соціального захисту", та які потребують поліпшення житлових умов</t>
  </si>
  <si>
    <t>виплату грошової компенсації за належні для отримання жилі приміщення для сімей осіб, визначених абзацами 5-8 пункту 1 статті 10 Закону України "Про статус ветеранів війни, гарантії їх соціального захисту", для осіб з інвалідністю І-ІІ групи, яка настала внаслідок поранення, контузії, каліцтва або захворювання, одержаних під час безпосередньої участі в антитерористичній операції, забезпеченні її проведення,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визначених пунктами 11-14 частини другої статті 7 Закону України "Про статус ветеранів війни, гарантії їх соціального захисту", та які потребують поліпшення житлових умов</t>
  </si>
  <si>
    <t>здійснення заходів щодо підтримки територій, що зазнали негативного впливу внаслідок збройного конфлікту на сході України</t>
  </si>
  <si>
    <t>компенсацію втрат доходів місцевих бюджетів внаслідок наданих державою податкових пільг зі сплати земельного податку суб'єктам космічної діяльності та літакобудування</t>
  </si>
  <si>
    <t>забезпечення утримання соціальної інфраструктури міста Славутича</t>
  </si>
  <si>
    <t xml:space="preserve"> здійснення переданих з державного бюджету видатків з утримання закладів освіти та охорони здоров'я</t>
  </si>
  <si>
    <t>Субвенція спеціального фонду на:</t>
  </si>
  <si>
    <t>Субвенція загального фонду на:</t>
  </si>
  <si>
    <t>Субвенції з державного бюджету</t>
  </si>
  <si>
    <t xml:space="preserve">  Додаткова дотація з державного бюджету на:</t>
  </si>
  <si>
    <t>Стабілізаційна дотація</t>
  </si>
  <si>
    <t xml:space="preserve">Назва місцевого бюджету адміністративно-територіальної одиниці  </t>
  </si>
  <si>
    <t>Код бюджету</t>
  </si>
  <si>
    <t>Зміни до додатка № 6 до Закону України "Про Державний бюджет України на 2020 рік"
"Міжбюджетні трансферти (інші дотації та субвенції) з Державного бюджету України місцевим бюджетам на 2020 рік"</t>
  </si>
  <si>
    <t>Додаток № 3
до Закону України
"Про внесення змін до Закону України
"Про Державний бюджет України на 2020 рік"</t>
  </si>
  <si>
    <t>Субвенція з державного бюджету бюджету Тернопільської міської об’єднаної територіальної громади на реконструкцію шляхопроводу через залізничну колію на вул. Об’їзна в районі вул. Гайової в м. Тернополі</t>
  </si>
  <si>
    <t>Субвенція з державного бюджету бюджету  Сумської міської об’єднаної територіальної громади на поточний ремонт вулично-дорожньої мережі та штучних споруд м. Суми,
вул. Харківська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</si>
</sst>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0.0"/>
  </numFmts>
  <fonts count="20" x14ac:knownFonts="1">
    <font>
      <sz val="10"/>
      <name val="Arial"/>
      <charset val="204"/>
    </font>
    <font>
      <sz val="10"/>
      <name val="Times New Roman"/>
      <family val="1"/>
      <charset val="204"/>
    </font>
    <font>
      <sz val="14"/>
      <name val="Times New Roman"/>
      <family val="1"/>
      <charset val="204"/>
    </font>
    <font>
      <sz val="20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0"/>
      <color theme="1"/>
      <name val="Arial"/>
      <family val="2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0" fillId="0" borderId="0"/>
    <xf numFmtId="0" fontId="11" fillId="0" borderId="0"/>
    <xf numFmtId="0" fontId="10" fillId="0" borderId="0"/>
  </cellStyleXfs>
  <cellXfs count="165">
    <xf numFmtId="0" fontId="0" fillId="0" borderId="0" xfId="0"/>
    <xf numFmtId="0" fontId="1" fillId="0" borderId="0" xfId="0" applyFont="1"/>
    <xf numFmtId="0" fontId="1" fillId="0" borderId="0" xfId="0" applyFont="1" applyBorder="1"/>
    <xf numFmtId="0" fontId="1" fillId="0" borderId="0" xfId="0" applyNumberFormat="1" applyFont="1" applyFill="1" applyAlignment="1" applyProtection="1">
      <alignment horizontal="centerContinuous"/>
    </xf>
    <xf numFmtId="0" fontId="1" fillId="0" borderId="0" xfId="0" applyFont="1" applyAlignment="1">
      <alignment horizontal="centerContinuous"/>
    </xf>
    <xf numFmtId="0" fontId="1" fillId="0" borderId="0" xfId="0" applyFont="1" applyBorder="1" applyAlignment="1">
      <alignment horizontal="centerContinuous"/>
    </xf>
    <xf numFmtId="0" fontId="2" fillId="0" borderId="0" xfId="0" applyFont="1" applyAlignment="1">
      <alignment horizontal="centerContinuous"/>
    </xf>
    <xf numFmtId="0" fontId="3" fillId="0" borderId="0" xfId="0" applyFont="1" applyAlignment="1"/>
    <xf numFmtId="0" fontId="3" fillId="0" borderId="0" xfId="0" applyFont="1" applyAlignment="1">
      <alignment horizontal="centerContinuous"/>
    </xf>
    <xf numFmtId="0" fontId="4" fillId="0" borderId="0" xfId="0" applyFont="1" applyAlignment="1"/>
    <xf numFmtId="0" fontId="4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2" borderId="2" xfId="0" applyFont="1" applyFill="1" applyBorder="1"/>
    <xf numFmtId="0" fontId="5" fillId="2" borderId="2" xfId="0" applyFont="1" applyFill="1" applyBorder="1"/>
    <xf numFmtId="164" fontId="5" fillId="2" borderId="2" xfId="0" applyNumberFormat="1" applyFont="1" applyFill="1" applyBorder="1"/>
    <xf numFmtId="164" fontId="5" fillId="2" borderId="2" xfId="0" applyNumberFormat="1" applyFont="1" applyFill="1" applyBorder="1" applyAlignment="1" applyProtection="1"/>
    <xf numFmtId="0" fontId="5" fillId="2" borderId="3" xfId="0" applyFont="1" applyFill="1" applyBorder="1" applyAlignment="1">
      <alignment vertical="top"/>
    </xf>
    <xf numFmtId="0" fontId="5" fillId="2" borderId="3" xfId="0" applyNumberFormat="1" applyFont="1" applyFill="1" applyBorder="1" applyAlignment="1" applyProtection="1">
      <alignment wrapText="1"/>
    </xf>
    <xf numFmtId="164" fontId="5" fillId="2" borderId="3" xfId="0" applyNumberFormat="1" applyFont="1" applyFill="1" applyBorder="1" applyAlignment="1" applyProtection="1"/>
    <xf numFmtId="0" fontId="5" fillId="0" borderId="3" xfId="0" applyNumberFormat="1" applyFont="1" applyFill="1" applyBorder="1" applyAlignment="1" applyProtection="1">
      <alignment vertical="top"/>
    </xf>
    <xf numFmtId="0" fontId="5" fillId="0" borderId="3" xfId="0" applyNumberFormat="1" applyFont="1" applyFill="1" applyBorder="1" applyAlignment="1" applyProtection="1">
      <alignment wrapText="1"/>
    </xf>
    <xf numFmtId="164" fontId="5" fillId="0" borderId="3" xfId="0" applyNumberFormat="1" applyFont="1" applyFill="1" applyBorder="1" applyAlignment="1" applyProtection="1"/>
    <xf numFmtId="0" fontId="6" fillId="0" borderId="3" xfId="0" applyFont="1" applyBorder="1" applyAlignment="1">
      <alignment vertical="top"/>
    </xf>
    <xf numFmtId="0" fontId="6" fillId="0" borderId="3" xfId="0" applyFont="1" applyBorder="1" applyAlignment="1">
      <alignment vertical="top" wrapText="1"/>
    </xf>
    <xf numFmtId="164" fontId="7" fillId="0" borderId="3" xfId="0" applyNumberFormat="1" applyFont="1" applyBorder="1" applyAlignment="1">
      <alignment vertical="top"/>
    </xf>
    <xf numFmtId="0" fontId="1" fillId="0" borderId="3" xfId="0" applyFont="1" applyBorder="1" applyAlignment="1">
      <alignment vertical="top"/>
    </xf>
    <xf numFmtId="0" fontId="1" fillId="0" borderId="3" xfId="0" applyFont="1" applyBorder="1" applyAlignment="1">
      <alignment vertical="top" wrapText="1"/>
    </xf>
    <xf numFmtId="164" fontId="8" fillId="0" borderId="3" xfId="0" applyNumberFormat="1" applyFont="1" applyBorder="1" applyAlignment="1">
      <alignment vertical="top"/>
    </xf>
    <xf numFmtId="0" fontId="1" fillId="0" borderId="0" xfId="0" applyFont="1" applyAlignment="1">
      <alignment horizontal="right"/>
    </xf>
    <xf numFmtId="0" fontId="9" fillId="0" borderId="0" xfId="0" applyFont="1" applyAlignment="1">
      <alignment horizontal="center"/>
    </xf>
    <xf numFmtId="0" fontId="1" fillId="0" borderId="0" xfId="1" applyFont="1"/>
    <xf numFmtId="0" fontId="1" fillId="0" borderId="0" xfId="1" applyFont="1" applyAlignment="1">
      <alignment wrapText="1"/>
    </xf>
    <xf numFmtId="0" fontId="3" fillId="0" borderId="0" xfId="1" applyFont="1" applyAlignment="1"/>
    <xf numFmtId="0" fontId="3" fillId="0" borderId="0" xfId="1" applyFont="1" applyAlignment="1">
      <alignment horizontal="centerContinuous"/>
    </xf>
    <xf numFmtId="0" fontId="4" fillId="0" borderId="0" xfId="1" applyFont="1" applyAlignment="1"/>
    <xf numFmtId="0" fontId="1" fillId="0" borderId="0" xfId="1" applyFont="1" applyAlignment="1">
      <alignment horizontal="right"/>
    </xf>
    <xf numFmtId="0" fontId="9" fillId="0" borderId="0" xfId="1" applyFont="1" applyAlignment="1">
      <alignment horizontal="center" vertical="center"/>
    </xf>
    <xf numFmtId="0" fontId="1" fillId="0" borderId="0" xfId="1" applyFont="1" applyFill="1"/>
    <xf numFmtId="0" fontId="1" fillId="3" borderId="0" xfId="1" applyFont="1" applyFill="1"/>
    <xf numFmtId="0" fontId="13" fillId="0" borderId="0" xfId="2" applyFont="1" applyFill="1" applyAlignment="1" applyProtection="1">
      <alignment horizontal="center"/>
      <protection locked="0"/>
    </xf>
    <xf numFmtId="0" fontId="14" fillId="0" borderId="0" xfId="2" applyFont="1" applyFill="1" applyProtection="1">
      <protection locked="0"/>
    </xf>
    <xf numFmtId="0" fontId="13" fillId="0" borderId="0" xfId="2" applyFont="1" applyFill="1" applyAlignment="1" applyProtection="1">
      <alignment vertical="center" wrapText="1"/>
      <protection locked="0"/>
    </xf>
    <xf numFmtId="0" fontId="13" fillId="0" borderId="0" xfId="2" applyFont="1" applyFill="1" applyAlignment="1" applyProtection="1">
      <alignment vertical="center"/>
      <protection locked="0"/>
    </xf>
    <xf numFmtId="0" fontId="13" fillId="0" borderId="0" xfId="2" applyFont="1" applyProtection="1">
      <protection locked="0"/>
    </xf>
    <xf numFmtId="0" fontId="13" fillId="0" borderId="0" xfId="2" applyFont="1" applyFill="1" applyProtection="1">
      <protection locked="0"/>
    </xf>
    <xf numFmtId="0" fontId="14" fillId="0" borderId="0" xfId="2" applyFont="1" applyFill="1" applyAlignment="1" applyProtection="1">
      <alignment vertical="center"/>
      <protection locked="0"/>
    </xf>
    <xf numFmtId="0" fontId="14" fillId="0" borderId="0" xfId="2" applyFont="1" applyFill="1" applyAlignment="1" applyProtection="1">
      <alignment horizontal="center" vertical="center"/>
      <protection locked="0"/>
    </xf>
    <xf numFmtId="0" fontId="14" fillId="0" borderId="0" xfId="2" applyFont="1" applyFill="1" applyAlignment="1" applyProtection="1">
      <alignment vertical="center" wrapText="1"/>
      <protection locked="0"/>
    </xf>
    <xf numFmtId="0" fontId="14" fillId="0" borderId="0" xfId="2" applyFont="1" applyFill="1" applyBorder="1" applyAlignment="1" applyProtection="1">
      <alignment vertical="center" wrapText="1"/>
      <protection locked="0"/>
    </xf>
    <xf numFmtId="0" fontId="14" fillId="0" borderId="0" xfId="2" applyFont="1" applyAlignment="1" applyProtection="1">
      <alignment horizontal="center" vertical="center" wrapText="1"/>
      <protection locked="0"/>
    </xf>
    <xf numFmtId="0" fontId="13" fillId="0" borderId="24" xfId="2" applyFont="1" applyFill="1" applyBorder="1" applyAlignment="1" applyProtection="1">
      <alignment horizontal="right" vertical="center"/>
      <protection locked="0"/>
    </xf>
    <xf numFmtId="0" fontId="13" fillId="0" borderId="24" xfId="2" applyFont="1" applyFill="1" applyBorder="1" applyAlignment="1" applyProtection="1">
      <alignment vertical="center"/>
      <protection locked="0"/>
    </xf>
    <xf numFmtId="0" fontId="13" fillId="2" borderId="0" xfId="2" applyFont="1" applyFill="1" applyProtection="1">
      <protection locked="0"/>
    </xf>
    <xf numFmtId="0" fontId="14" fillId="2" borderId="0" xfId="2" applyFont="1" applyFill="1" applyBorder="1" applyAlignment="1" applyProtection="1">
      <alignment vertical="center" wrapText="1"/>
      <protection locked="0"/>
    </xf>
    <xf numFmtId="0" fontId="14" fillId="0" borderId="0" xfId="2" applyFont="1" applyBorder="1" applyAlignment="1" applyProtection="1">
      <alignment vertical="center" wrapText="1"/>
      <protection locked="0"/>
    </xf>
    <xf numFmtId="0" fontId="14" fillId="4" borderId="1" xfId="2" applyFont="1" applyFill="1" applyBorder="1" applyAlignment="1" applyProtection="1">
      <alignment vertical="center" wrapText="1"/>
      <protection locked="0"/>
    </xf>
    <xf numFmtId="0" fontId="13" fillId="0" borderId="22" xfId="2" applyFont="1" applyBorder="1" applyProtection="1">
      <protection locked="0"/>
    </xf>
    <xf numFmtId="0" fontId="14" fillId="4" borderId="14" xfId="2" applyFont="1" applyFill="1" applyBorder="1" applyAlignment="1" applyProtection="1">
      <alignment vertical="center" wrapText="1"/>
      <protection locked="0"/>
    </xf>
    <xf numFmtId="0" fontId="14" fillId="2" borderId="13" xfId="2" applyFont="1" applyFill="1" applyBorder="1" applyAlignment="1" applyProtection="1">
      <alignment vertical="center" wrapText="1"/>
      <protection locked="0"/>
    </xf>
    <xf numFmtId="0" fontId="14" fillId="2" borderId="22" xfId="2" applyFont="1" applyFill="1" applyBorder="1" applyAlignment="1" applyProtection="1">
      <alignment vertical="center" wrapText="1"/>
      <protection locked="0"/>
    </xf>
    <xf numFmtId="0" fontId="13" fillId="2" borderId="22" xfId="2" applyFont="1" applyFill="1" applyBorder="1" applyProtection="1">
      <protection locked="0"/>
    </xf>
    <xf numFmtId="0" fontId="14" fillId="2" borderId="23" xfId="2" applyFont="1" applyFill="1" applyBorder="1" applyAlignment="1" applyProtection="1">
      <alignment vertical="center" wrapText="1"/>
      <protection locked="0"/>
    </xf>
    <xf numFmtId="0" fontId="14" fillId="2" borderId="14" xfId="2" applyFont="1" applyFill="1" applyBorder="1" applyAlignment="1" applyProtection="1">
      <alignment vertical="center" wrapText="1"/>
      <protection locked="0"/>
    </xf>
    <xf numFmtId="0" fontId="14" fillId="0" borderId="22" xfId="2" applyFont="1" applyFill="1" applyBorder="1" applyAlignment="1" applyProtection="1">
      <alignment vertical="center" wrapText="1"/>
      <protection locked="0"/>
    </xf>
    <xf numFmtId="0" fontId="13" fillId="0" borderId="14" xfId="2" applyFont="1" applyBorder="1" applyProtection="1">
      <protection locked="0"/>
    </xf>
    <xf numFmtId="0" fontId="14" fillId="0" borderId="22" xfId="2" applyFont="1" applyFill="1" applyBorder="1" applyAlignment="1" applyProtection="1">
      <alignment horizontal="center" vertical="center" wrapText="1"/>
      <protection locked="0"/>
    </xf>
    <xf numFmtId="0" fontId="14" fillId="0" borderId="11" xfId="2" applyFont="1" applyBorder="1" applyAlignment="1" applyProtection="1">
      <alignment horizontal="center" vertical="center" wrapText="1"/>
      <protection locked="0"/>
    </xf>
    <xf numFmtId="0" fontId="14" fillId="4" borderId="11" xfId="2" applyFont="1" applyFill="1" applyBorder="1" applyAlignment="1" applyProtection="1">
      <alignment horizontal="center" vertical="center" wrapText="1"/>
      <protection locked="0"/>
    </xf>
    <xf numFmtId="0" fontId="14" fillId="4" borderId="21" xfId="2" applyFont="1" applyFill="1" applyBorder="1" applyAlignment="1" applyProtection="1">
      <alignment horizontal="center" vertical="center" wrapText="1"/>
      <protection locked="0"/>
    </xf>
    <xf numFmtId="0" fontId="14" fillId="2" borderId="1" xfId="2" applyFont="1" applyFill="1" applyBorder="1" applyAlignment="1" applyProtection="1">
      <alignment horizontal="center" vertical="center" wrapText="1"/>
      <protection locked="0"/>
    </xf>
    <xf numFmtId="0" fontId="14" fillId="4" borderId="14" xfId="2" applyFont="1" applyFill="1" applyBorder="1" applyAlignment="1" applyProtection="1">
      <alignment horizontal="center" vertical="center" wrapText="1"/>
      <protection locked="0"/>
    </xf>
    <xf numFmtId="0" fontId="14" fillId="0" borderId="1" xfId="2" applyFont="1" applyFill="1" applyBorder="1" applyAlignment="1" applyProtection="1">
      <alignment horizontal="center" vertical="center" wrapText="1"/>
      <protection locked="0"/>
    </xf>
    <xf numFmtId="0" fontId="13" fillId="0" borderId="1" xfId="2" applyFont="1" applyBorder="1" applyAlignment="1" applyProtection="1">
      <alignment horizontal="center" vertical="center" wrapText="1"/>
      <protection locked="0"/>
    </xf>
    <xf numFmtId="0" fontId="13" fillId="0" borderId="1" xfId="3" applyFont="1" applyBorder="1" applyAlignment="1" applyProtection="1">
      <alignment horizontal="left" vertical="center" wrapText="1"/>
      <protection locked="0"/>
    </xf>
    <xf numFmtId="164" fontId="13" fillId="2" borderId="1" xfId="2" applyNumberFormat="1" applyFont="1" applyFill="1" applyBorder="1" applyAlignment="1" applyProtection="1">
      <alignment vertical="center" wrapText="1"/>
      <protection locked="0"/>
    </xf>
    <xf numFmtId="164" fontId="13" fillId="4" borderId="14" xfId="2" applyNumberFormat="1" applyFont="1" applyFill="1" applyBorder="1" applyAlignment="1" applyProtection="1">
      <alignment vertical="center" wrapText="1"/>
      <protection locked="0"/>
    </xf>
    <xf numFmtId="164" fontId="13" fillId="0" borderId="1" xfId="2" applyNumberFormat="1" applyFont="1" applyFill="1" applyBorder="1" applyAlignment="1" applyProtection="1">
      <alignment vertical="center" wrapText="1"/>
      <protection locked="0"/>
    </xf>
    <xf numFmtId="1" fontId="13" fillId="0" borderId="1" xfId="2" applyNumberFormat="1" applyFont="1" applyBorder="1" applyAlignment="1" applyProtection="1">
      <alignment horizontal="center" vertical="center" wrapText="1"/>
      <protection locked="0"/>
    </xf>
    <xf numFmtId="0" fontId="13" fillId="2" borderId="1" xfId="3" applyFont="1" applyFill="1" applyBorder="1" applyAlignment="1" applyProtection="1">
      <alignment horizontal="left" vertical="center" wrapText="1"/>
      <protection locked="0"/>
    </xf>
    <xf numFmtId="0" fontId="13" fillId="0" borderId="1" xfId="2" applyFont="1" applyFill="1" applyBorder="1" applyAlignment="1" applyProtection="1">
      <alignment horizontal="center" vertical="center" wrapText="1"/>
      <protection locked="0"/>
    </xf>
    <xf numFmtId="0" fontId="13" fillId="0" borderId="1" xfId="3" applyFont="1" applyFill="1" applyBorder="1" applyAlignment="1" applyProtection="1">
      <alignment horizontal="left" vertical="center" wrapText="1"/>
      <protection locked="0"/>
    </xf>
    <xf numFmtId="164" fontId="13" fillId="0" borderId="14" xfId="2" applyNumberFormat="1" applyFont="1" applyFill="1" applyBorder="1" applyAlignment="1" applyProtection="1">
      <alignment vertical="center" wrapText="1"/>
      <protection locked="0"/>
    </xf>
    <xf numFmtId="0" fontId="13" fillId="2" borderId="1" xfId="2" applyFont="1" applyFill="1" applyBorder="1" applyAlignment="1" applyProtection="1">
      <alignment horizontal="center"/>
      <protection locked="0"/>
    </xf>
    <xf numFmtId="0" fontId="14" fillId="2" borderId="1" xfId="2" applyFont="1" applyFill="1" applyBorder="1" applyAlignment="1" applyProtection="1">
      <alignment horizontal="left" vertical="center"/>
      <protection locked="0"/>
    </xf>
    <xf numFmtId="164" fontId="14" fillId="2" borderId="1" xfId="2" applyNumberFormat="1" applyFont="1" applyFill="1" applyBorder="1" applyAlignment="1" applyProtection="1">
      <alignment vertical="center"/>
      <protection locked="0"/>
    </xf>
    <xf numFmtId="164" fontId="14" fillId="2" borderId="14" xfId="2" applyNumberFormat="1" applyFont="1" applyFill="1" applyBorder="1" applyAlignment="1" applyProtection="1">
      <alignment vertical="center"/>
      <protection locked="0"/>
    </xf>
    <xf numFmtId="164" fontId="14" fillId="0" borderId="1" xfId="2" applyNumberFormat="1" applyFont="1" applyFill="1" applyBorder="1" applyAlignment="1" applyProtection="1">
      <alignment vertical="center" wrapText="1"/>
      <protection locked="0"/>
    </xf>
    <xf numFmtId="164" fontId="14" fillId="2" borderId="1" xfId="2" applyNumberFormat="1" applyFont="1" applyFill="1" applyBorder="1" applyAlignment="1" applyProtection="1">
      <alignment vertical="center" wrapText="1"/>
      <protection locked="0"/>
    </xf>
    <xf numFmtId="164" fontId="14" fillId="0" borderId="1" xfId="2" applyNumberFormat="1" applyFont="1" applyFill="1" applyBorder="1" applyAlignment="1" applyProtection="1">
      <alignment vertical="center"/>
      <protection locked="0"/>
    </xf>
    <xf numFmtId="0" fontId="13" fillId="0" borderId="0" xfId="2" applyFont="1" applyBorder="1" applyAlignment="1" applyProtection="1">
      <alignment horizontal="center"/>
      <protection locked="0"/>
    </xf>
    <xf numFmtId="0" fontId="14" fillId="0" borderId="0" xfId="2" applyFont="1" applyBorder="1" applyProtection="1">
      <protection locked="0"/>
    </xf>
    <xf numFmtId="0" fontId="14" fillId="2" borderId="0" xfId="2" applyFont="1" applyFill="1" applyBorder="1" applyProtection="1">
      <protection locked="0"/>
    </xf>
    <xf numFmtId="9" fontId="14" fillId="0" borderId="0" xfId="2" applyNumberFormat="1" applyFont="1" applyBorder="1" applyProtection="1">
      <protection locked="0"/>
    </xf>
    <xf numFmtId="9" fontId="14" fillId="2" borderId="0" xfId="2" applyNumberFormat="1" applyFont="1" applyFill="1" applyBorder="1" applyProtection="1">
      <protection locked="0"/>
    </xf>
    <xf numFmtId="0" fontId="14" fillId="2" borderId="0" xfId="3" applyFont="1" applyFill="1" applyBorder="1" applyAlignment="1" applyProtection="1">
      <alignment horizontal="left" wrapText="1"/>
      <protection locked="0"/>
    </xf>
    <xf numFmtId="0" fontId="14" fillId="0" borderId="0" xfId="3" applyFont="1" applyBorder="1" applyAlignment="1" applyProtection="1">
      <alignment horizontal="left" wrapText="1"/>
      <protection locked="0"/>
    </xf>
    <xf numFmtId="0" fontId="13" fillId="2" borderId="0" xfId="2" applyFont="1" applyFill="1" applyBorder="1" applyProtection="1">
      <protection locked="0"/>
    </xf>
    <xf numFmtId="0" fontId="13" fillId="0" borderId="0" xfId="2" applyFont="1" applyBorder="1" applyProtection="1">
      <protection locked="0"/>
    </xf>
    <xf numFmtId="0" fontId="13" fillId="0" borderId="0" xfId="2" applyFont="1" applyFill="1" applyBorder="1" applyProtection="1">
      <protection locked="0"/>
    </xf>
    <xf numFmtId="164" fontId="13" fillId="0" borderId="0" xfId="2" applyNumberFormat="1" applyFont="1" applyBorder="1" applyProtection="1">
      <protection locked="0"/>
    </xf>
    <xf numFmtId="0" fontId="13" fillId="0" borderId="0" xfId="2" applyFont="1" applyBorder="1" applyAlignment="1" applyProtection="1">
      <alignment horizontal="center" vertical="center"/>
      <protection locked="0"/>
    </xf>
    <xf numFmtId="165" fontId="13" fillId="2" borderId="0" xfId="2" applyNumberFormat="1" applyFont="1" applyFill="1" applyProtection="1">
      <protection locked="0"/>
    </xf>
    <xf numFmtId="165" fontId="13" fillId="0" borderId="0" xfId="2" applyNumberFormat="1" applyFont="1" applyProtection="1">
      <protection locked="0"/>
    </xf>
    <xf numFmtId="164" fontId="13" fillId="0" borderId="0" xfId="2" applyNumberFormat="1" applyFont="1" applyFill="1" applyProtection="1">
      <protection locked="0"/>
    </xf>
    <xf numFmtId="0" fontId="13" fillId="0" borderId="0" xfId="2" applyFont="1" applyAlignment="1" applyProtection="1">
      <alignment horizontal="center"/>
      <protection locked="0"/>
    </xf>
    <xf numFmtId="0" fontId="13" fillId="0" borderId="0" xfId="2" applyFont="1" applyAlignment="1" applyProtection="1">
      <alignment horizontal="right" vertical="center"/>
      <protection locked="0"/>
    </xf>
    <xf numFmtId="0" fontId="15" fillId="0" borderId="0" xfId="2" applyFont="1" applyAlignment="1" applyProtection="1">
      <alignment horizontal="right"/>
      <protection locked="0"/>
    </xf>
    <xf numFmtId="0" fontId="16" fillId="0" borderId="3" xfId="1" applyFont="1" applyFill="1" applyBorder="1" applyAlignment="1">
      <alignment vertical="top"/>
    </xf>
    <xf numFmtId="0" fontId="16" fillId="0" borderId="3" xfId="1" applyFont="1" applyFill="1" applyBorder="1" applyAlignment="1">
      <alignment vertical="top" wrapText="1"/>
    </xf>
    <xf numFmtId="164" fontId="16" fillId="0" borderId="3" xfId="1" applyNumberFormat="1" applyFont="1" applyFill="1" applyBorder="1" applyAlignment="1">
      <alignment vertical="top"/>
    </xf>
    <xf numFmtId="0" fontId="15" fillId="0" borderId="3" xfId="1" applyFont="1" applyFill="1" applyBorder="1" applyAlignment="1">
      <alignment vertical="top"/>
    </xf>
    <xf numFmtId="0" fontId="15" fillId="0" borderId="3" xfId="1" applyFont="1" applyFill="1" applyBorder="1" applyAlignment="1">
      <alignment vertical="top" wrapText="1"/>
    </xf>
    <xf numFmtId="164" fontId="15" fillId="0" borderId="3" xfId="1" applyNumberFormat="1" applyFont="1" applyFill="1" applyBorder="1" applyAlignment="1">
      <alignment vertical="top"/>
    </xf>
    <xf numFmtId="0" fontId="1" fillId="0" borderId="0" xfId="1" applyFont="1" applyFill="1" applyAlignment="1">
      <alignment wrapText="1"/>
    </xf>
    <xf numFmtId="0" fontId="15" fillId="0" borderId="0" xfId="1" applyFont="1" applyFill="1"/>
    <xf numFmtId="0" fontId="15" fillId="0" borderId="0" xfId="1" applyFont="1" applyFill="1" applyAlignment="1">
      <alignment wrapText="1"/>
    </xf>
    <xf numFmtId="0" fontId="15" fillId="0" borderId="0" xfId="1" applyFont="1" applyFill="1" applyAlignment="1">
      <alignment horizontal="center"/>
    </xf>
    <xf numFmtId="0" fontId="15" fillId="0" borderId="0" xfId="1" applyNumberFormat="1" applyFont="1" applyFill="1" applyAlignment="1" applyProtection="1">
      <alignment horizontal="center"/>
    </xf>
    <xf numFmtId="0" fontId="17" fillId="0" borderId="0" xfId="1" applyFont="1" applyFill="1" applyAlignment="1"/>
    <xf numFmtId="0" fontId="17" fillId="0" borderId="0" xfId="1" applyFont="1" applyFill="1" applyAlignment="1">
      <alignment wrapText="1"/>
    </xf>
    <xf numFmtId="0" fontId="17" fillId="0" borderId="0" xfId="1" applyFont="1" applyFill="1" applyAlignment="1">
      <alignment horizontal="right"/>
    </xf>
    <xf numFmtId="0" fontId="18" fillId="0" borderId="18" xfId="1" applyFont="1" applyFill="1" applyBorder="1" applyAlignment="1">
      <alignment horizontal="center" vertical="center" wrapText="1"/>
    </xf>
    <xf numFmtId="0" fontId="15" fillId="0" borderId="20" xfId="1" applyFont="1" applyFill="1" applyBorder="1"/>
    <xf numFmtId="0" fontId="12" fillId="0" borderId="20" xfId="1" applyFont="1" applyFill="1" applyBorder="1" applyAlignment="1">
      <alignment vertical="top"/>
    </xf>
    <xf numFmtId="0" fontId="19" fillId="0" borderId="20" xfId="1" applyFont="1" applyFill="1" applyBorder="1" applyAlignment="1">
      <alignment vertical="top"/>
    </xf>
    <xf numFmtId="164" fontId="19" fillId="0" borderId="20" xfId="1" applyNumberFormat="1" applyFont="1" applyFill="1" applyBorder="1" applyAlignment="1" applyProtection="1"/>
    <xf numFmtId="0" fontId="15" fillId="0" borderId="0" xfId="1" applyFont="1" applyFill="1" applyBorder="1"/>
    <xf numFmtId="0" fontId="12" fillId="0" borderId="0" xfId="1" applyFont="1" applyFill="1" applyBorder="1" applyAlignment="1">
      <alignment vertical="top"/>
    </xf>
    <xf numFmtId="0" fontId="19" fillId="0" borderId="0" xfId="1" applyFont="1" applyFill="1" applyBorder="1" applyAlignment="1">
      <alignment vertical="top"/>
    </xf>
    <xf numFmtId="164" fontId="19" fillId="0" borderId="0" xfId="1" applyNumberFormat="1" applyFont="1" applyFill="1" applyBorder="1" applyAlignment="1" applyProtection="1"/>
    <xf numFmtId="0" fontId="1" fillId="0" borderId="0" xfId="1" applyFont="1" applyFill="1" applyAlignment="1">
      <alignment horizontal="centerContinuous"/>
    </xf>
    <xf numFmtId="164" fontId="15" fillId="0" borderId="0" xfId="1" applyNumberFormat="1" applyFont="1" applyFill="1" applyAlignment="1">
      <alignment horizontal="center"/>
    </xf>
    <xf numFmtId="0" fontId="2" fillId="0" borderId="0" xfId="0" applyNumberFormat="1" applyFont="1" applyFill="1" applyAlignment="1" applyProtection="1">
      <alignment horizontal="center" vertical="center" wrapText="1"/>
    </xf>
    <xf numFmtId="0" fontId="17" fillId="0" borderId="13" xfId="1" applyNumberFormat="1" applyFont="1" applyFill="1" applyBorder="1" applyAlignment="1" applyProtection="1">
      <alignment horizontal="center"/>
    </xf>
    <xf numFmtId="0" fontId="17" fillId="0" borderId="14" xfId="1" applyNumberFormat="1" applyFont="1" applyFill="1" applyBorder="1" applyAlignment="1" applyProtection="1">
      <alignment horizontal="center"/>
    </xf>
    <xf numFmtId="0" fontId="1" fillId="0" borderId="0" xfId="1" applyNumberFormat="1" applyFont="1" applyFill="1" applyAlignment="1" applyProtection="1">
      <alignment horizontal="center"/>
    </xf>
    <xf numFmtId="0" fontId="13" fillId="0" borderId="0" xfId="1" applyNumberFormat="1" applyFont="1" applyFill="1" applyAlignment="1" applyProtection="1">
      <alignment horizontal="center" vertical="center"/>
    </xf>
    <xf numFmtId="0" fontId="18" fillId="0" borderId="4" xfId="1" applyNumberFormat="1" applyFont="1" applyFill="1" applyBorder="1" applyAlignment="1" applyProtection="1">
      <alignment horizontal="center" vertical="center" wrapText="1"/>
    </xf>
    <xf numFmtId="0" fontId="18" fillId="0" borderId="10" xfId="1" applyNumberFormat="1" applyFont="1" applyFill="1" applyBorder="1" applyAlignment="1" applyProtection="1">
      <alignment horizontal="center" vertical="center" wrapText="1"/>
    </xf>
    <xf numFmtId="0" fontId="18" fillId="0" borderId="16" xfId="1" applyNumberFormat="1" applyFont="1" applyFill="1" applyBorder="1" applyAlignment="1" applyProtection="1">
      <alignment horizontal="center" vertical="center" wrapText="1"/>
    </xf>
    <xf numFmtId="0" fontId="18" fillId="0" borderId="5" xfId="1" applyNumberFormat="1" applyFont="1" applyFill="1" applyBorder="1" applyAlignment="1" applyProtection="1">
      <alignment horizontal="center" vertical="center" wrapText="1"/>
    </xf>
    <xf numFmtId="0" fontId="18" fillId="0" borderId="11" xfId="1" applyNumberFormat="1" applyFont="1" applyFill="1" applyBorder="1" applyAlignment="1" applyProtection="1">
      <alignment horizontal="center" vertical="center" wrapText="1"/>
    </xf>
    <xf numFmtId="0" fontId="18" fillId="0" borderId="17" xfId="1" applyNumberFormat="1" applyFont="1" applyFill="1" applyBorder="1" applyAlignment="1" applyProtection="1">
      <alignment horizontal="center" vertical="center" wrapText="1"/>
    </xf>
    <xf numFmtId="0" fontId="17" fillId="0" borderId="6" xfId="1" applyFont="1" applyFill="1" applyBorder="1" applyAlignment="1">
      <alignment horizontal="center"/>
    </xf>
    <xf numFmtId="0" fontId="17" fillId="0" borderId="7" xfId="1" applyFont="1" applyFill="1" applyBorder="1" applyAlignment="1">
      <alignment horizontal="center"/>
    </xf>
    <xf numFmtId="0" fontId="17" fillId="0" borderId="8" xfId="1" applyFont="1" applyFill="1" applyBorder="1" applyAlignment="1">
      <alignment horizontal="center"/>
    </xf>
    <xf numFmtId="0" fontId="17" fillId="0" borderId="9" xfId="1" applyNumberFormat="1" applyFont="1" applyFill="1" applyBorder="1" applyAlignment="1" applyProtection="1">
      <alignment horizontal="center" vertical="center"/>
    </xf>
    <xf numFmtId="0" fontId="17" fillId="0" borderId="15" xfId="1" applyNumberFormat="1" applyFont="1" applyFill="1" applyBorder="1" applyAlignment="1" applyProtection="1">
      <alignment horizontal="center" vertical="center"/>
    </xf>
    <xf numFmtId="0" fontId="17" fillId="0" borderId="19" xfId="1" applyNumberFormat="1" applyFont="1" applyFill="1" applyBorder="1" applyAlignment="1" applyProtection="1">
      <alignment horizontal="center" vertical="center"/>
    </xf>
    <xf numFmtId="0" fontId="18" fillId="0" borderId="12" xfId="1" applyFont="1" applyFill="1" applyBorder="1" applyAlignment="1">
      <alignment horizontal="center" vertical="center" wrapText="1"/>
    </xf>
    <xf numFmtId="0" fontId="18" fillId="0" borderId="17" xfId="1" applyFont="1" applyFill="1" applyBorder="1" applyAlignment="1">
      <alignment horizontal="center" vertical="center" wrapText="1"/>
    </xf>
    <xf numFmtId="0" fontId="14" fillId="0" borderId="0" xfId="2" applyFont="1" applyFill="1" applyAlignment="1" applyProtection="1">
      <alignment horizontal="center" vertical="center" wrapText="1"/>
      <protection locked="0"/>
    </xf>
    <xf numFmtId="0" fontId="13" fillId="0" borderId="0" xfId="2" applyFont="1" applyFill="1" applyAlignment="1" applyProtection="1">
      <alignment horizontal="center" vertical="top" wrapText="1"/>
      <protection locked="0"/>
    </xf>
    <xf numFmtId="0" fontId="14" fillId="4" borderId="13" xfId="2" applyFont="1" applyFill="1" applyBorder="1" applyAlignment="1" applyProtection="1">
      <alignment horizontal="left" vertical="center" wrapText="1"/>
      <protection locked="0"/>
    </xf>
    <xf numFmtId="0" fontId="14" fillId="4" borderId="22" xfId="2" applyFont="1" applyFill="1" applyBorder="1" applyAlignment="1" applyProtection="1">
      <alignment horizontal="left" vertical="center" wrapText="1"/>
      <protection locked="0"/>
    </xf>
    <xf numFmtId="164" fontId="14" fillId="0" borderId="0" xfId="2" applyNumberFormat="1" applyFont="1" applyBorder="1" applyAlignment="1" applyProtection="1">
      <alignment horizontal="center"/>
      <protection locked="0"/>
    </xf>
    <xf numFmtId="0" fontId="14" fillId="4" borderId="22" xfId="2" applyFont="1" applyFill="1" applyBorder="1" applyAlignment="1" applyProtection="1">
      <alignment horizontal="center" vertical="center" wrapText="1"/>
      <protection locked="0"/>
    </xf>
    <xf numFmtId="0" fontId="14" fillId="0" borderId="1" xfId="2" applyFont="1" applyBorder="1" applyAlignment="1" applyProtection="1">
      <alignment horizontal="center" vertical="center" wrapText="1"/>
      <protection locked="0"/>
    </xf>
    <xf numFmtId="0" fontId="14" fillId="0" borderId="12" xfId="2" applyFont="1" applyBorder="1" applyAlignment="1" applyProtection="1">
      <alignment horizontal="center" vertical="center" wrapText="1"/>
      <protection locked="0"/>
    </xf>
    <xf numFmtId="0" fontId="14" fillId="0" borderId="11" xfId="2" applyFont="1" applyBorder="1" applyAlignment="1" applyProtection="1">
      <alignment horizontal="center" vertical="center" wrapText="1"/>
      <protection locked="0"/>
    </xf>
    <xf numFmtId="0" fontId="14" fillId="0" borderId="21" xfId="2" applyFont="1" applyBorder="1" applyAlignment="1" applyProtection="1">
      <alignment horizontal="center" vertical="center" wrapText="1"/>
      <protection locked="0"/>
    </xf>
    <xf numFmtId="0" fontId="14" fillId="4" borderId="13" xfId="2" applyFont="1" applyFill="1" applyBorder="1" applyAlignment="1" applyProtection="1">
      <alignment horizontal="center" vertical="center" wrapText="1"/>
      <protection locked="0"/>
    </xf>
    <xf numFmtId="0" fontId="14" fillId="4" borderId="14" xfId="2" applyFont="1" applyFill="1" applyBorder="1" applyAlignment="1" applyProtection="1">
      <alignment horizontal="center" vertical="center" wrapText="1"/>
      <protection locked="0"/>
    </xf>
    <xf numFmtId="0" fontId="14" fillId="2" borderId="22" xfId="2" applyFont="1" applyFill="1" applyBorder="1" applyAlignment="1" applyProtection="1">
      <alignment horizontal="center" vertical="center" wrapText="1"/>
      <protection locked="0"/>
    </xf>
  </cellXfs>
  <cellStyles count="4">
    <cellStyle name="Normal_Доходи" xfId="3"/>
    <cellStyle name="Звичайний" xfId="0" builtinId="0"/>
    <cellStyle name="Звичайний 4 2" xfId="2"/>
    <cellStyle name="Обычный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trukhin\Desktop\TP_dod025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_dod_1"/>
      <sheetName val="TP_dod_2"/>
      <sheetName val="TP_dod_3"/>
    </sheetNames>
    <sheetDataSet>
      <sheetData sheetId="0">
        <row r="5">
          <cell r="G5">
            <v>184418133.89999998</v>
          </cell>
          <cell r="H5">
            <v>135499985.89999998</v>
          </cell>
          <cell r="I5">
            <v>48918148</v>
          </cell>
        </row>
        <row r="6">
          <cell r="G6">
            <v>115018212.5</v>
          </cell>
          <cell r="H6">
            <v>114133573.5</v>
          </cell>
          <cell r="I6">
            <v>884639</v>
          </cell>
        </row>
        <row r="7">
          <cell r="G7">
            <v>3735466.9</v>
          </cell>
          <cell r="H7">
            <v>2850827.9</v>
          </cell>
          <cell r="I7">
            <v>884639</v>
          </cell>
        </row>
        <row r="8">
          <cell r="G8">
            <v>970162265.30000007</v>
          </cell>
          <cell r="H8">
            <v>849361401.10000002</v>
          </cell>
          <cell r="I8">
            <v>120800864.2</v>
          </cell>
        </row>
        <row r="10">
          <cell r="G10">
            <v>978925714.20000005</v>
          </cell>
          <cell r="H10">
            <v>858124850</v>
          </cell>
          <cell r="I10">
            <v>120800864.2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showZeros="0" view="pageBreakPreview" topLeftCell="B1" zoomScale="85" zoomScaleNormal="85" zoomScaleSheetLayoutView="85" workbookViewId="0">
      <selection activeCell="F18" sqref="F18"/>
    </sheetView>
  </sheetViews>
  <sheetFormatPr defaultColWidth="9.140625" defaultRowHeight="12.75" x14ac:dyDescent="0.2"/>
  <cols>
    <col min="1" max="1" width="0" style="1" hidden="1" customWidth="1"/>
    <col min="2" max="2" width="9.140625" style="1" customWidth="1"/>
    <col min="3" max="3" width="59.85546875" style="1" customWidth="1"/>
    <col min="4" max="4" width="16.5703125" style="1" customWidth="1"/>
    <col min="5" max="5" width="18.140625" style="1" customWidth="1"/>
    <col min="6" max="6" width="17.7109375" style="1" bestFit="1" customWidth="1"/>
    <col min="7" max="10" width="0" style="1" hidden="1" customWidth="1"/>
    <col min="11" max="12" width="12.85546875" style="1" customWidth="1"/>
    <col min="13" max="16384" width="9.140625" style="1"/>
  </cols>
  <sheetData>
    <row r="1" spans="1:12" x14ac:dyDescent="0.2">
      <c r="B1" s="2"/>
      <c r="D1" s="3" t="s">
        <v>18</v>
      </c>
      <c r="E1" s="4"/>
      <c r="F1" s="5"/>
    </row>
    <row r="2" spans="1:12" x14ac:dyDescent="0.2">
      <c r="B2" s="2"/>
      <c r="D2" s="4" t="s">
        <v>2</v>
      </c>
      <c r="E2" s="4"/>
      <c r="F2" s="5"/>
    </row>
    <row r="3" spans="1:12" x14ac:dyDescent="0.2">
      <c r="B3" s="2"/>
      <c r="D3" s="4" t="s">
        <v>3</v>
      </c>
      <c r="E3" s="4"/>
      <c r="F3" s="5"/>
    </row>
    <row r="4" spans="1:12" x14ac:dyDescent="0.2">
      <c r="D4" s="3" t="s">
        <v>10</v>
      </c>
      <c r="E4" s="4"/>
      <c r="F4" s="4"/>
    </row>
    <row r="5" spans="1:12" ht="35.25" customHeight="1" x14ac:dyDescent="0.3">
      <c r="A5" s="6"/>
      <c r="D5" s="3"/>
      <c r="E5" s="4"/>
      <c r="F5" s="4"/>
    </row>
    <row r="6" spans="1:12" ht="26.25" customHeight="1" x14ac:dyDescent="0.4">
      <c r="A6" s="6"/>
      <c r="B6" s="133" t="s">
        <v>5</v>
      </c>
      <c r="C6" s="133"/>
      <c r="D6" s="133"/>
      <c r="E6" s="133"/>
      <c r="F6" s="133"/>
      <c r="G6" s="7"/>
      <c r="H6" s="8"/>
      <c r="I6" s="8"/>
      <c r="J6" s="8"/>
      <c r="K6" s="8"/>
      <c r="L6" s="8"/>
    </row>
    <row r="7" spans="1:12" s="9" customFormat="1" ht="22.5" customHeight="1" x14ac:dyDescent="0.2">
      <c r="B7" s="133" t="s">
        <v>6</v>
      </c>
      <c r="C7" s="133"/>
      <c r="D7" s="133"/>
      <c r="E7" s="133"/>
      <c r="F7" s="133"/>
    </row>
    <row r="8" spans="1:12" ht="30" customHeight="1" x14ac:dyDescent="0.2">
      <c r="B8" s="9"/>
      <c r="C8" s="9"/>
      <c r="D8" s="9"/>
      <c r="E8" s="9"/>
      <c r="F8" s="10" t="s">
        <v>19</v>
      </c>
      <c r="G8" s="12"/>
    </row>
    <row r="9" spans="1:12" ht="25.5" x14ac:dyDescent="0.2">
      <c r="B9" s="11" t="s">
        <v>1</v>
      </c>
      <c r="C9" s="11" t="s">
        <v>7</v>
      </c>
      <c r="D9" s="11" t="s">
        <v>0</v>
      </c>
      <c r="E9" s="11" t="s">
        <v>8</v>
      </c>
      <c r="F9" s="11" t="s">
        <v>9</v>
      </c>
    </row>
    <row r="10" spans="1:12" x14ac:dyDescent="0.2">
      <c r="B10" s="13"/>
      <c r="C10" s="14" t="s">
        <v>4</v>
      </c>
      <c r="D10" s="15">
        <f>[1]TP_dod_1!$G$10</f>
        <v>978925714.20000005</v>
      </c>
      <c r="E10" s="16">
        <f>[1]TP_dod_1!$H$10</f>
        <v>858124850</v>
      </c>
      <c r="F10" s="16">
        <f>[1]TP_dod_1!$I$10</f>
        <v>120800864.2</v>
      </c>
    </row>
    <row r="11" spans="1:12" ht="25.5" x14ac:dyDescent="0.2">
      <c r="B11" s="17"/>
      <c r="C11" s="18" t="s">
        <v>11</v>
      </c>
      <c r="D11" s="19">
        <f>[1]TP_dod_1!$G$8</f>
        <v>970162265.30000007</v>
      </c>
      <c r="E11" s="19">
        <f>[1]TP_dod_1!$H$8</f>
        <v>849361401.10000002</v>
      </c>
      <c r="F11" s="19">
        <f>[1]TP_dod_1!$I$8</f>
        <v>120800864.2</v>
      </c>
    </row>
    <row r="12" spans="1:12" x14ac:dyDescent="0.2">
      <c r="B12" s="20" t="s">
        <v>12</v>
      </c>
      <c r="C12" s="21" t="s">
        <v>13</v>
      </c>
      <c r="D12" s="22">
        <f>[1]TP_dod_1!$G$5</f>
        <v>184418133.89999998</v>
      </c>
      <c r="E12" s="22">
        <f>[1]TP_dod_1!$H$5</f>
        <v>135499985.89999998</v>
      </c>
      <c r="F12" s="22">
        <f>[1]TP_dod_1!$I$5</f>
        <v>48918148</v>
      </c>
    </row>
    <row r="13" spans="1:12" x14ac:dyDescent="0.2">
      <c r="B13" s="23" t="s">
        <v>14</v>
      </c>
      <c r="C13" s="24" t="s">
        <v>15</v>
      </c>
      <c r="D13" s="25">
        <f>[1]TP_dod_1!$G$6</f>
        <v>115018212.5</v>
      </c>
      <c r="E13" s="25">
        <f>[1]TP_dod_1!$H$6</f>
        <v>114133573.5</v>
      </c>
      <c r="F13" s="25">
        <f>[1]TP_dod_1!$I$6</f>
        <v>884639</v>
      </c>
    </row>
    <row r="14" spans="1:12" x14ac:dyDescent="0.2">
      <c r="B14" s="26" t="s">
        <v>16</v>
      </c>
      <c r="C14" s="27" t="s">
        <v>17</v>
      </c>
      <c r="D14" s="28">
        <f>[1]TP_dod_1!$G$7</f>
        <v>3735466.9</v>
      </c>
      <c r="E14" s="28">
        <f>[1]TP_dod_1!$H$7</f>
        <v>2850827.9</v>
      </c>
      <c r="F14" s="28">
        <f>[1]TP_dod_1!$I$7</f>
        <v>884639</v>
      </c>
    </row>
    <row r="17" spans="3:6" x14ac:dyDescent="0.2">
      <c r="C17" s="1" t="s">
        <v>20</v>
      </c>
      <c r="F17" s="29" t="s">
        <v>21</v>
      </c>
    </row>
    <row r="18" spans="3:6" x14ac:dyDescent="0.2">
      <c r="F18" s="30" t="s">
        <v>22</v>
      </c>
    </row>
  </sheetData>
  <mergeCells count="2">
    <mergeCell ref="B6:F6"/>
    <mergeCell ref="B7:F7"/>
  </mergeCells>
  <printOptions horizontalCentered="1"/>
  <pageMargins left="1.1811023622047245" right="0.59055118110236227" top="0.78740157480314965" bottom="0.78740157480314965" header="0.51181102362204722" footer="0.51181102362204722"/>
  <pageSetup paperSize="9" scale="69" orientation="portrait" horizontalDpi="300" verticalDpi="300" r:id="rId1"/>
  <headerFooter alignWithMargins="0"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2"/>
  <sheetViews>
    <sheetView showZeros="0" tabSelected="1" view="pageBreakPreview" topLeftCell="E1" zoomScale="115" zoomScaleNormal="100" zoomScaleSheetLayoutView="115" workbookViewId="0">
      <selection activeCell="I21" sqref="I21"/>
    </sheetView>
  </sheetViews>
  <sheetFormatPr defaultRowHeight="12.75" x14ac:dyDescent="0.2"/>
  <cols>
    <col min="1" max="1" width="2.140625" style="31" hidden="1" customWidth="1"/>
    <col min="2" max="2" width="10.140625" style="31" hidden="1" customWidth="1"/>
    <col min="3" max="3" width="7.140625" style="31" hidden="1" customWidth="1"/>
    <col min="4" max="4" width="60.5703125" style="32" customWidth="1"/>
    <col min="5" max="5" width="16.42578125" style="39" bestFit="1" customWidth="1"/>
    <col min="6" max="6" width="15.140625" style="31" bestFit="1" customWidth="1"/>
    <col min="7" max="7" width="14.7109375" style="31" bestFit="1" customWidth="1"/>
    <col min="8" max="8" width="12.7109375" style="31" bestFit="1" customWidth="1"/>
    <col min="9" max="9" width="14" style="31" bestFit="1" customWidth="1"/>
    <col min="10" max="10" width="14.7109375" style="39" bestFit="1" customWidth="1"/>
    <col min="11" max="11" width="14.140625" style="31" bestFit="1" customWidth="1"/>
    <col min="12" max="12" width="12.85546875" style="31" customWidth="1"/>
    <col min="13" max="13" width="13" style="31" bestFit="1" customWidth="1"/>
    <col min="14" max="14" width="14.140625" style="31" bestFit="1" customWidth="1"/>
    <col min="15" max="15" width="16.42578125" style="31" bestFit="1" customWidth="1"/>
    <col min="16" max="19" width="0" style="31" hidden="1" customWidth="1"/>
    <col min="20" max="21" width="12.85546875" style="31" customWidth="1"/>
    <col min="22" max="256" width="9.140625" style="31"/>
    <col min="257" max="257" width="2.140625" style="31" customWidth="1"/>
    <col min="258" max="258" width="10.140625" style="31" customWidth="1"/>
    <col min="259" max="259" width="7.140625" style="31" customWidth="1"/>
    <col min="260" max="260" width="60.5703125" style="31" customWidth="1"/>
    <col min="261" max="261" width="16.42578125" style="31" bestFit="1" customWidth="1"/>
    <col min="262" max="262" width="15.140625" style="31" bestFit="1" customWidth="1"/>
    <col min="263" max="263" width="14.7109375" style="31" bestFit="1" customWidth="1"/>
    <col min="264" max="264" width="12.7109375" style="31" bestFit="1" customWidth="1"/>
    <col min="265" max="265" width="14" style="31" bestFit="1" customWidth="1"/>
    <col min="266" max="266" width="14.7109375" style="31" bestFit="1" customWidth="1"/>
    <col min="267" max="267" width="14.140625" style="31" bestFit="1" customWidth="1"/>
    <col min="268" max="268" width="12.85546875" style="31" customWidth="1"/>
    <col min="269" max="269" width="13" style="31" bestFit="1" customWidth="1"/>
    <col min="270" max="270" width="14.140625" style="31" bestFit="1" customWidth="1"/>
    <col min="271" max="271" width="16.42578125" style="31" bestFit="1" customWidth="1"/>
    <col min="272" max="275" width="0" style="31" hidden="1" customWidth="1"/>
    <col min="276" max="277" width="12.85546875" style="31" customWidth="1"/>
    <col min="278" max="512" width="9.140625" style="31"/>
    <col min="513" max="513" width="2.140625" style="31" customWidth="1"/>
    <col min="514" max="514" width="10.140625" style="31" customWidth="1"/>
    <col min="515" max="515" width="7.140625" style="31" customWidth="1"/>
    <col min="516" max="516" width="60.5703125" style="31" customWidth="1"/>
    <col min="517" max="517" width="16.42578125" style="31" bestFit="1" customWidth="1"/>
    <col min="518" max="518" width="15.140625" style="31" bestFit="1" customWidth="1"/>
    <col min="519" max="519" width="14.7109375" style="31" bestFit="1" customWidth="1"/>
    <col min="520" max="520" width="12.7109375" style="31" bestFit="1" customWidth="1"/>
    <col min="521" max="521" width="14" style="31" bestFit="1" customWidth="1"/>
    <col min="522" max="522" width="14.7109375" style="31" bestFit="1" customWidth="1"/>
    <col min="523" max="523" width="14.140625" style="31" bestFit="1" customWidth="1"/>
    <col min="524" max="524" width="12.85546875" style="31" customWidth="1"/>
    <col min="525" max="525" width="13" style="31" bestFit="1" customWidth="1"/>
    <col min="526" max="526" width="14.140625" style="31" bestFit="1" customWidth="1"/>
    <col min="527" max="527" width="16.42578125" style="31" bestFit="1" customWidth="1"/>
    <col min="528" max="531" width="0" style="31" hidden="1" customWidth="1"/>
    <col min="532" max="533" width="12.85546875" style="31" customWidth="1"/>
    <col min="534" max="768" width="9.140625" style="31"/>
    <col min="769" max="769" width="2.140625" style="31" customWidth="1"/>
    <col min="770" max="770" width="10.140625" style="31" customWidth="1"/>
    <col min="771" max="771" width="7.140625" style="31" customWidth="1"/>
    <col min="772" max="772" width="60.5703125" style="31" customWidth="1"/>
    <col min="773" max="773" width="16.42578125" style="31" bestFit="1" customWidth="1"/>
    <col min="774" max="774" width="15.140625" style="31" bestFit="1" customWidth="1"/>
    <col min="775" max="775" width="14.7109375" style="31" bestFit="1" customWidth="1"/>
    <col min="776" max="776" width="12.7109375" style="31" bestFit="1" customWidth="1"/>
    <col min="777" max="777" width="14" style="31" bestFit="1" customWidth="1"/>
    <col min="778" max="778" width="14.7109375" style="31" bestFit="1" customWidth="1"/>
    <col min="779" max="779" width="14.140625" style="31" bestFit="1" customWidth="1"/>
    <col min="780" max="780" width="12.85546875" style="31" customWidth="1"/>
    <col min="781" max="781" width="13" style="31" bestFit="1" customWidth="1"/>
    <col min="782" max="782" width="14.140625" style="31" bestFit="1" customWidth="1"/>
    <col min="783" max="783" width="16.42578125" style="31" bestFit="1" customWidth="1"/>
    <col min="784" max="787" width="0" style="31" hidden="1" customWidth="1"/>
    <col min="788" max="789" width="12.85546875" style="31" customWidth="1"/>
    <col min="790" max="1024" width="9.140625" style="31"/>
    <col min="1025" max="1025" width="2.140625" style="31" customWidth="1"/>
    <col min="1026" max="1026" width="10.140625" style="31" customWidth="1"/>
    <col min="1027" max="1027" width="7.140625" style="31" customWidth="1"/>
    <col min="1028" max="1028" width="60.5703125" style="31" customWidth="1"/>
    <col min="1029" max="1029" width="16.42578125" style="31" bestFit="1" customWidth="1"/>
    <col min="1030" max="1030" width="15.140625" style="31" bestFit="1" customWidth="1"/>
    <col min="1031" max="1031" width="14.7109375" style="31" bestFit="1" customWidth="1"/>
    <col min="1032" max="1032" width="12.7109375" style="31" bestFit="1" customWidth="1"/>
    <col min="1033" max="1033" width="14" style="31" bestFit="1" customWidth="1"/>
    <col min="1034" max="1034" width="14.7109375" style="31" bestFit="1" customWidth="1"/>
    <col min="1035" max="1035" width="14.140625" style="31" bestFit="1" customWidth="1"/>
    <col min="1036" max="1036" width="12.85546875" style="31" customWidth="1"/>
    <col min="1037" max="1037" width="13" style="31" bestFit="1" customWidth="1"/>
    <col min="1038" max="1038" width="14.140625" style="31" bestFit="1" customWidth="1"/>
    <col min="1039" max="1039" width="16.42578125" style="31" bestFit="1" customWidth="1"/>
    <col min="1040" max="1043" width="0" style="31" hidden="1" customWidth="1"/>
    <col min="1044" max="1045" width="12.85546875" style="31" customWidth="1"/>
    <col min="1046" max="1280" width="9.140625" style="31"/>
    <col min="1281" max="1281" width="2.140625" style="31" customWidth="1"/>
    <col min="1282" max="1282" width="10.140625" style="31" customWidth="1"/>
    <col min="1283" max="1283" width="7.140625" style="31" customWidth="1"/>
    <col min="1284" max="1284" width="60.5703125" style="31" customWidth="1"/>
    <col min="1285" max="1285" width="16.42578125" style="31" bestFit="1" customWidth="1"/>
    <col min="1286" max="1286" width="15.140625" style="31" bestFit="1" customWidth="1"/>
    <col min="1287" max="1287" width="14.7109375" style="31" bestFit="1" customWidth="1"/>
    <col min="1288" max="1288" width="12.7109375" style="31" bestFit="1" customWidth="1"/>
    <col min="1289" max="1289" width="14" style="31" bestFit="1" customWidth="1"/>
    <col min="1290" max="1290" width="14.7109375" style="31" bestFit="1" customWidth="1"/>
    <col min="1291" max="1291" width="14.140625" style="31" bestFit="1" customWidth="1"/>
    <col min="1292" max="1292" width="12.85546875" style="31" customWidth="1"/>
    <col min="1293" max="1293" width="13" style="31" bestFit="1" customWidth="1"/>
    <col min="1294" max="1294" width="14.140625" style="31" bestFit="1" customWidth="1"/>
    <col min="1295" max="1295" width="16.42578125" style="31" bestFit="1" customWidth="1"/>
    <col min="1296" max="1299" width="0" style="31" hidden="1" customWidth="1"/>
    <col min="1300" max="1301" width="12.85546875" style="31" customWidth="1"/>
    <col min="1302" max="1536" width="9.140625" style="31"/>
    <col min="1537" max="1537" width="2.140625" style="31" customWidth="1"/>
    <col min="1538" max="1538" width="10.140625" style="31" customWidth="1"/>
    <col min="1539" max="1539" width="7.140625" style="31" customWidth="1"/>
    <col min="1540" max="1540" width="60.5703125" style="31" customWidth="1"/>
    <col min="1541" max="1541" width="16.42578125" style="31" bestFit="1" customWidth="1"/>
    <col min="1542" max="1542" width="15.140625" style="31" bestFit="1" customWidth="1"/>
    <col min="1543" max="1543" width="14.7109375" style="31" bestFit="1" customWidth="1"/>
    <col min="1544" max="1544" width="12.7109375" style="31" bestFit="1" customWidth="1"/>
    <col min="1545" max="1545" width="14" style="31" bestFit="1" customWidth="1"/>
    <col min="1546" max="1546" width="14.7109375" style="31" bestFit="1" customWidth="1"/>
    <col min="1547" max="1547" width="14.140625" style="31" bestFit="1" customWidth="1"/>
    <col min="1548" max="1548" width="12.85546875" style="31" customWidth="1"/>
    <col min="1549" max="1549" width="13" style="31" bestFit="1" customWidth="1"/>
    <col min="1550" max="1550" width="14.140625" style="31" bestFit="1" customWidth="1"/>
    <col min="1551" max="1551" width="16.42578125" style="31" bestFit="1" customWidth="1"/>
    <col min="1552" max="1555" width="0" style="31" hidden="1" customWidth="1"/>
    <col min="1556" max="1557" width="12.85546875" style="31" customWidth="1"/>
    <col min="1558" max="1792" width="9.140625" style="31"/>
    <col min="1793" max="1793" width="2.140625" style="31" customWidth="1"/>
    <col min="1794" max="1794" width="10.140625" style="31" customWidth="1"/>
    <col min="1795" max="1795" width="7.140625" style="31" customWidth="1"/>
    <col min="1796" max="1796" width="60.5703125" style="31" customWidth="1"/>
    <col min="1797" max="1797" width="16.42578125" style="31" bestFit="1" customWidth="1"/>
    <col min="1798" max="1798" width="15.140625" style="31" bestFit="1" customWidth="1"/>
    <col min="1799" max="1799" width="14.7109375" style="31" bestFit="1" customWidth="1"/>
    <col min="1800" max="1800" width="12.7109375" style="31" bestFit="1" customWidth="1"/>
    <col min="1801" max="1801" width="14" style="31" bestFit="1" customWidth="1"/>
    <col min="1802" max="1802" width="14.7109375" style="31" bestFit="1" customWidth="1"/>
    <col min="1803" max="1803" width="14.140625" style="31" bestFit="1" customWidth="1"/>
    <col min="1804" max="1804" width="12.85546875" style="31" customWidth="1"/>
    <col min="1805" max="1805" width="13" style="31" bestFit="1" customWidth="1"/>
    <col min="1806" max="1806" width="14.140625" style="31" bestFit="1" customWidth="1"/>
    <col min="1807" max="1807" width="16.42578125" style="31" bestFit="1" customWidth="1"/>
    <col min="1808" max="1811" width="0" style="31" hidden="1" customWidth="1"/>
    <col min="1812" max="1813" width="12.85546875" style="31" customWidth="1"/>
    <col min="1814" max="2048" width="9.140625" style="31"/>
    <col min="2049" max="2049" width="2.140625" style="31" customWidth="1"/>
    <col min="2050" max="2050" width="10.140625" style="31" customWidth="1"/>
    <col min="2051" max="2051" width="7.140625" style="31" customWidth="1"/>
    <col min="2052" max="2052" width="60.5703125" style="31" customWidth="1"/>
    <col min="2053" max="2053" width="16.42578125" style="31" bestFit="1" customWidth="1"/>
    <col min="2054" max="2054" width="15.140625" style="31" bestFit="1" customWidth="1"/>
    <col min="2055" max="2055" width="14.7109375" style="31" bestFit="1" customWidth="1"/>
    <col min="2056" max="2056" width="12.7109375" style="31" bestFit="1" customWidth="1"/>
    <col min="2057" max="2057" width="14" style="31" bestFit="1" customWidth="1"/>
    <col min="2058" max="2058" width="14.7109375" style="31" bestFit="1" customWidth="1"/>
    <col min="2059" max="2059" width="14.140625" style="31" bestFit="1" customWidth="1"/>
    <col min="2060" max="2060" width="12.85546875" style="31" customWidth="1"/>
    <col min="2061" max="2061" width="13" style="31" bestFit="1" customWidth="1"/>
    <col min="2062" max="2062" width="14.140625" style="31" bestFit="1" customWidth="1"/>
    <col min="2063" max="2063" width="16.42578125" style="31" bestFit="1" customWidth="1"/>
    <col min="2064" max="2067" width="0" style="31" hidden="1" customWidth="1"/>
    <col min="2068" max="2069" width="12.85546875" style="31" customWidth="1"/>
    <col min="2070" max="2304" width="9.140625" style="31"/>
    <col min="2305" max="2305" width="2.140625" style="31" customWidth="1"/>
    <col min="2306" max="2306" width="10.140625" style="31" customWidth="1"/>
    <col min="2307" max="2307" width="7.140625" style="31" customWidth="1"/>
    <col min="2308" max="2308" width="60.5703125" style="31" customWidth="1"/>
    <col min="2309" max="2309" width="16.42578125" style="31" bestFit="1" customWidth="1"/>
    <col min="2310" max="2310" width="15.140625" style="31" bestFit="1" customWidth="1"/>
    <col min="2311" max="2311" width="14.7109375" style="31" bestFit="1" customWidth="1"/>
    <col min="2312" max="2312" width="12.7109375" style="31" bestFit="1" customWidth="1"/>
    <col min="2313" max="2313" width="14" style="31" bestFit="1" customWidth="1"/>
    <col min="2314" max="2314" width="14.7109375" style="31" bestFit="1" customWidth="1"/>
    <col min="2315" max="2315" width="14.140625" style="31" bestFit="1" customWidth="1"/>
    <col min="2316" max="2316" width="12.85546875" style="31" customWidth="1"/>
    <col min="2317" max="2317" width="13" style="31" bestFit="1" customWidth="1"/>
    <col min="2318" max="2318" width="14.140625" style="31" bestFit="1" customWidth="1"/>
    <col min="2319" max="2319" width="16.42578125" style="31" bestFit="1" customWidth="1"/>
    <col min="2320" max="2323" width="0" style="31" hidden="1" customWidth="1"/>
    <col min="2324" max="2325" width="12.85546875" style="31" customWidth="1"/>
    <col min="2326" max="2560" width="9.140625" style="31"/>
    <col min="2561" max="2561" width="2.140625" style="31" customWidth="1"/>
    <col min="2562" max="2562" width="10.140625" style="31" customWidth="1"/>
    <col min="2563" max="2563" width="7.140625" style="31" customWidth="1"/>
    <col min="2564" max="2564" width="60.5703125" style="31" customWidth="1"/>
    <col min="2565" max="2565" width="16.42578125" style="31" bestFit="1" customWidth="1"/>
    <col min="2566" max="2566" width="15.140625" style="31" bestFit="1" customWidth="1"/>
    <col min="2567" max="2567" width="14.7109375" style="31" bestFit="1" customWidth="1"/>
    <col min="2568" max="2568" width="12.7109375" style="31" bestFit="1" customWidth="1"/>
    <col min="2569" max="2569" width="14" style="31" bestFit="1" customWidth="1"/>
    <col min="2570" max="2570" width="14.7109375" style="31" bestFit="1" customWidth="1"/>
    <col min="2571" max="2571" width="14.140625" style="31" bestFit="1" customWidth="1"/>
    <col min="2572" max="2572" width="12.85546875" style="31" customWidth="1"/>
    <col min="2573" max="2573" width="13" style="31" bestFit="1" customWidth="1"/>
    <col min="2574" max="2574" width="14.140625" style="31" bestFit="1" customWidth="1"/>
    <col min="2575" max="2575" width="16.42578125" style="31" bestFit="1" customWidth="1"/>
    <col min="2576" max="2579" width="0" style="31" hidden="1" customWidth="1"/>
    <col min="2580" max="2581" width="12.85546875" style="31" customWidth="1"/>
    <col min="2582" max="2816" width="9.140625" style="31"/>
    <col min="2817" max="2817" width="2.140625" style="31" customWidth="1"/>
    <col min="2818" max="2818" width="10.140625" style="31" customWidth="1"/>
    <col min="2819" max="2819" width="7.140625" style="31" customWidth="1"/>
    <col min="2820" max="2820" width="60.5703125" style="31" customWidth="1"/>
    <col min="2821" max="2821" width="16.42578125" style="31" bestFit="1" customWidth="1"/>
    <col min="2822" max="2822" width="15.140625" style="31" bestFit="1" customWidth="1"/>
    <col min="2823" max="2823" width="14.7109375" style="31" bestFit="1" customWidth="1"/>
    <col min="2824" max="2824" width="12.7109375" style="31" bestFit="1" customWidth="1"/>
    <col min="2825" max="2825" width="14" style="31" bestFit="1" customWidth="1"/>
    <col min="2826" max="2826" width="14.7109375" style="31" bestFit="1" customWidth="1"/>
    <col min="2827" max="2827" width="14.140625" style="31" bestFit="1" customWidth="1"/>
    <col min="2828" max="2828" width="12.85546875" style="31" customWidth="1"/>
    <col min="2829" max="2829" width="13" style="31" bestFit="1" customWidth="1"/>
    <col min="2830" max="2830" width="14.140625" style="31" bestFit="1" customWidth="1"/>
    <col min="2831" max="2831" width="16.42578125" style="31" bestFit="1" customWidth="1"/>
    <col min="2832" max="2835" width="0" style="31" hidden="1" customWidth="1"/>
    <col min="2836" max="2837" width="12.85546875" style="31" customWidth="1"/>
    <col min="2838" max="3072" width="9.140625" style="31"/>
    <col min="3073" max="3073" width="2.140625" style="31" customWidth="1"/>
    <col min="3074" max="3074" width="10.140625" style="31" customWidth="1"/>
    <col min="3075" max="3075" width="7.140625" style="31" customWidth="1"/>
    <col min="3076" max="3076" width="60.5703125" style="31" customWidth="1"/>
    <col min="3077" max="3077" width="16.42578125" style="31" bestFit="1" customWidth="1"/>
    <col min="3078" max="3078" width="15.140625" style="31" bestFit="1" customWidth="1"/>
    <col min="3079" max="3079" width="14.7109375" style="31" bestFit="1" customWidth="1"/>
    <col min="3080" max="3080" width="12.7109375" style="31" bestFit="1" customWidth="1"/>
    <col min="3081" max="3081" width="14" style="31" bestFit="1" customWidth="1"/>
    <col min="3082" max="3082" width="14.7109375" style="31" bestFit="1" customWidth="1"/>
    <col min="3083" max="3083" width="14.140625" style="31" bestFit="1" customWidth="1"/>
    <col min="3084" max="3084" width="12.85546875" style="31" customWidth="1"/>
    <col min="3085" max="3085" width="13" style="31" bestFit="1" customWidth="1"/>
    <col min="3086" max="3086" width="14.140625" style="31" bestFit="1" customWidth="1"/>
    <col min="3087" max="3087" width="16.42578125" style="31" bestFit="1" customWidth="1"/>
    <col min="3088" max="3091" width="0" style="31" hidden="1" customWidth="1"/>
    <col min="3092" max="3093" width="12.85546875" style="31" customWidth="1"/>
    <col min="3094" max="3328" width="9.140625" style="31"/>
    <col min="3329" max="3329" width="2.140625" style="31" customWidth="1"/>
    <col min="3330" max="3330" width="10.140625" style="31" customWidth="1"/>
    <col min="3331" max="3331" width="7.140625" style="31" customWidth="1"/>
    <col min="3332" max="3332" width="60.5703125" style="31" customWidth="1"/>
    <col min="3333" max="3333" width="16.42578125" style="31" bestFit="1" customWidth="1"/>
    <col min="3334" max="3334" width="15.140625" style="31" bestFit="1" customWidth="1"/>
    <col min="3335" max="3335" width="14.7109375" style="31" bestFit="1" customWidth="1"/>
    <col min="3336" max="3336" width="12.7109375" style="31" bestFit="1" customWidth="1"/>
    <col min="3337" max="3337" width="14" style="31" bestFit="1" customWidth="1"/>
    <col min="3338" max="3338" width="14.7109375" style="31" bestFit="1" customWidth="1"/>
    <col min="3339" max="3339" width="14.140625" style="31" bestFit="1" customWidth="1"/>
    <col min="3340" max="3340" width="12.85546875" style="31" customWidth="1"/>
    <col min="3341" max="3341" width="13" style="31" bestFit="1" customWidth="1"/>
    <col min="3342" max="3342" width="14.140625" style="31" bestFit="1" customWidth="1"/>
    <col min="3343" max="3343" width="16.42578125" style="31" bestFit="1" customWidth="1"/>
    <col min="3344" max="3347" width="0" style="31" hidden="1" customWidth="1"/>
    <col min="3348" max="3349" width="12.85546875" style="31" customWidth="1"/>
    <col min="3350" max="3584" width="9.140625" style="31"/>
    <col min="3585" max="3585" width="2.140625" style="31" customWidth="1"/>
    <col min="3586" max="3586" width="10.140625" style="31" customWidth="1"/>
    <col min="3587" max="3587" width="7.140625" style="31" customWidth="1"/>
    <col min="3588" max="3588" width="60.5703125" style="31" customWidth="1"/>
    <col min="3589" max="3589" width="16.42578125" style="31" bestFit="1" customWidth="1"/>
    <col min="3590" max="3590" width="15.140625" style="31" bestFit="1" customWidth="1"/>
    <col min="3591" max="3591" width="14.7109375" style="31" bestFit="1" customWidth="1"/>
    <col min="3592" max="3592" width="12.7109375" style="31" bestFit="1" customWidth="1"/>
    <col min="3593" max="3593" width="14" style="31" bestFit="1" customWidth="1"/>
    <col min="3594" max="3594" width="14.7109375" style="31" bestFit="1" customWidth="1"/>
    <col min="3595" max="3595" width="14.140625" style="31" bestFit="1" customWidth="1"/>
    <col min="3596" max="3596" width="12.85546875" style="31" customWidth="1"/>
    <col min="3597" max="3597" width="13" style="31" bestFit="1" customWidth="1"/>
    <col min="3598" max="3598" width="14.140625" style="31" bestFit="1" customWidth="1"/>
    <col min="3599" max="3599" width="16.42578125" style="31" bestFit="1" customWidth="1"/>
    <col min="3600" max="3603" width="0" style="31" hidden="1" customWidth="1"/>
    <col min="3604" max="3605" width="12.85546875" style="31" customWidth="1"/>
    <col min="3606" max="3840" width="9.140625" style="31"/>
    <col min="3841" max="3841" width="2.140625" style="31" customWidth="1"/>
    <col min="3842" max="3842" width="10.140625" style="31" customWidth="1"/>
    <col min="3843" max="3843" width="7.140625" style="31" customWidth="1"/>
    <col min="3844" max="3844" width="60.5703125" style="31" customWidth="1"/>
    <col min="3845" max="3845" width="16.42578125" style="31" bestFit="1" customWidth="1"/>
    <col min="3846" max="3846" width="15.140625" style="31" bestFit="1" customWidth="1"/>
    <col min="3847" max="3847" width="14.7109375" style="31" bestFit="1" customWidth="1"/>
    <col min="3848" max="3848" width="12.7109375" style="31" bestFit="1" customWidth="1"/>
    <col min="3849" max="3849" width="14" style="31" bestFit="1" customWidth="1"/>
    <col min="3850" max="3850" width="14.7109375" style="31" bestFit="1" customWidth="1"/>
    <col min="3851" max="3851" width="14.140625" style="31" bestFit="1" customWidth="1"/>
    <col min="3852" max="3852" width="12.85546875" style="31" customWidth="1"/>
    <col min="3853" max="3853" width="13" style="31" bestFit="1" customWidth="1"/>
    <col min="3854" max="3854" width="14.140625" style="31" bestFit="1" customWidth="1"/>
    <col min="3855" max="3855" width="16.42578125" style="31" bestFit="1" customWidth="1"/>
    <col min="3856" max="3859" width="0" style="31" hidden="1" customWidth="1"/>
    <col min="3860" max="3861" width="12.85546875" style="31" customWidth="1"/>
    <col min="3862" max="4096" width="9.140625" style="31"/>
    <col min="4097" max="4097" width="2.140625" style="31" customWidth="1"/>
    <col min="4098" max="4098" width="10.140625" style="31" customWidth="1"/>
    <col min="4099" max="4099" width="7.140625" style="31" customWidth="1"/>
    <col min="4100" max="4100" width="60.5703125" style="31" customWidth="1"/>
    <col min="4101" max="4101" width="16.42578125" style="31" bestFit="1" customWidth="1"/>
    <col min="4102" max="4102" width="15.140625" style="31" bestFit="1" customWidth="1"/>
    <col min="4103" max="4103" width="14.7109375" style="31" bestFit="1" customWidth="1"/>
    <col min="4104" max="4104" width="12.7109375" style="31" bestFit="1" customWidth="1"/>
    <col min="4105" max="4105" width="14" style="31" bestFit="1" customWidth="1"/>
    <col min="4106" max="4106" width="14.7109375" style="31" bestFit="1" customWidth="1"/>
    <col min="4107" max="4107" width="14.140625" style="31" bestFit="1" customWidth="1"/>
    <col min="4108" max="4108" width="12.85546875" style="31" customWidth="1"/>
    <col min="4109" max="4109" width="13" style="31" bestFit="1" customWidth="1"/>
    <col min="4110" max="4110" width="14.140625" style="31" bestFit="1" customWidth="1"/>
    <col min="4111" max="4111" width="16.42578125" style="31" bestFit="1" customWidth="1"/>
    <col min="4112" max="4115" width="0" style="31" hidden="1" customWidth="1"/>
    <col min="4116" max="4117" width="12.85546875" style="31" customWidth="1"/>
    <col min="4118" max="4352" width="9.140625" style="31"/>
    <col min="4353" max="4353" width="2.140625" style="31" customWidth="1"/>
    <col min="4354" max="4354" width="10.140625" style="31" customWidth="1"/>
    <col min="4355" max="4355" width="7.140625" style="31" customWidth="1"/>
    <col min="4356" max="4356" width="60.5703125" style="31" customWidth="1"/>
    <col min="4357" max="4357" width="16.42578125" style="31" bestFit="1" customWidth="1"/>
    <col min="4358" max="4358" width="15.140625" style="31" bestFit="1" customWidth="1"/>
    <col min="4359" max="4359" width="14.7109375" style="31" bestFit="1" customWidth="1"/>
    <col min="4360" max="4360" width="12.7109375" style="31" bestFit="1" customWidth="1"/>
    <col min="4361" max="4361" width="14" style="31" bestFit="1" customWidth="1"/>
    <col min="4362" max="4362" width="14.7109375" style="31" bestFit="1" customWidth="1"/>
    <col min="4363" max="4363" width="14.140625" style="31" bestFit="1" customWidth="1"/>
    <col min="4364" max="4364" width="12.85546875" style="31" customWidth="1"/>
    <col min="4365" max="4365" width="13" style="31" bestFit="1" customWidth="1"/>
    <col min="4366" max="4366" width="14.140625" style="31" bestFit="1" customWidth="1"/>
    <col min="4367" max="4367" width="16.42578125" style="31" bestFit="1" customWidth="1"/>
    <col min="4368" max="4371" width="0" style="31" hidden="1" customWidth="1"/>
    <col min="4372" max="4373" width="12.85546875" style="31" customWidth="1"/>
    <col min="4374" max="4608" width="9.140625" style="31"/>
    <col min="4609" max="4609" width="2.140625" style="31" customWidth="1"/>
    <col min="4610" max="4610" width="10.140625" style="31" customWidth="1"/>
    <col min="4611" max="4611" width="7.140625" style="31" customWidth="1"/>
    <col min="4612" max="4612" width="60.5703125" style="31" customWidth="1"/>
    <col min="4613" max="4613" width="16.42578125" style="31" bestFit="1" customWidth="1"/>
    <col min="4614" max="4614" width="15.140625" style="31" bestFit="1" customWidth="1"/>
    <col min="4615" max="4615" width="14.7109375" style="31" bestFit="1" customWidth="1"/>
    <col min="4616" max="4616" width="12.7109375" style="31" bestFit="1" customWidth="1"/>
    <col min="4617" max="4617" width="14" style="31" bestFit="1" customWidth="1"/>
    <col min="4618" max="4618" width="14.7109375" style="31" bestFit="1" customWidth="1"/>
    <col min="4619" max="4619" width="14.140625" style="31" bestFit="1" customWidth="1"/>
    <col min="4620" max="4620" width="12.85546875" style="31" customWidth="1"/>
    <col min="4621" max="4621" width="13" style="31" bestFit="1" customWidth="1"/>
    <col min="4622" max="4622" width="14.140625" style="31" bestFit="1" customWidth="1"/>
    <col min="4623" max="4623" width="16.42578125" style="31" bestFit="1" customWidth="1"/>
    <col min="4624" max="4627" width="0" style="31" hidden="1" customWidth="1"/>
    <col min="4628" max="4629" width="12.85546875" style="31" customWidth="1"/>
    <col min="4630" max="4864" width="9.140625" style="31"/>
    <col min="4865" max="4865" width="2.140625" style="31" customWidth="1"/>
    <col min="4866" max="4866" width="10.140625" style="31" customWidth="1"/>
    <col min="4867" max="4867" width="7.140625" style="31" customWidth="1"/>
    <col min="4868" max="4868" width="60.5703125" style="31" customWidth="1"/>
    <col min="4869" max="4869" width="16.42578125" style="31" bestFit="1" customWidth="1"/>
    <col min="4870" max="4870" width="15.140625" style="31" bestFit="1" customWidth="1"/>
    <col min="4871" max="4871" width="14.7109375" style="31" bestFit="1" customWidth="1"/>
    <col min="4872" max="4872" width="12.7109375" style="31" bestFit="1" customWidth="1"/>
    <col min="4873" max="4873" width="14" style="31" bestFit="1" customWidth="1"/>
    <col min="4874" max="4874" width="14.7109375" style="31" bestFit="1" customWidth="1"/>
    <col min="4875" max="4875" width="14.140625" style="31" bestFit="1" customWidth="1"/>
    <col min="4876" max="4876" width="12.85546875" style="31" customWidth="1"/>
    <col min="4877" max="4877" width="13" style="31" bestFit="1" customWidth="1"/>
    <col min="4878" max="4878" width="14.140625" style="31" bestFit="1" customWidth="1"/>
    <col min="4879" max="4879" width="16.42578125" style="31" bestFit="1" customWidth="1"/>
    <col min="4880" max="4883" width="0" style="31" hidden="1" customWidth="1"/>
    <col min="4884" max="4885" width="12.85546875" style="31" customWidth="1"/>
    <col min="4886" max="5120" width="9.140625" style="31"/>
    <col min="5121" max="5121" width="2.140625" style="31" customWidth="1"/>
    <col min="5122" max="5122" width="10.140625" style="31" customWidth="1"/>
    <col min="5123" max="5123" width="7.140625" style="31" customWidth="1"/>
    <col min="5124" max="5124" width="60.5703125" style="31" customWidth="1"/>
    <col min="5125" max="5125" width="16.42578125" style="31" bestFit="1" customWidth="1"/>
    <col min="5126" max="5126" width="15.140625" style="31" bestFit="1" customWidth="1"/>
    <col min="5127" max="5127" width="14.7109375" style="31" bestFit="1" customWidth="1"/>
    <col min="5128" max="5128" width="12.7109375" style="31" bestFit="1" customWidth="1"/>
    <col min="5129" max="5129" width="14" style="31" bestFit="1" customWidth="1"/>
    <col min="5130" max="5130" width="14.7109375" style="31" bestFit="1" customWidth="1"/>
    <col min="5131" max="5131" width="14.140625" style="31" bestFit="1" customWidth="1"/>
    <col min="5132" max="5132" width="12.85546875" style="31" customWidth="1"/>
    <col min="5133" max="5133" width="13" style="31" bestFit="1" customWidth="1"/>
    <col min="5134" max="5134" width="14.140625" style="31" bestFit="1" customWidth="1"/>
    <col min="5135" max="5135" width="16.42578125" style="31" bestFit="1" customWidth="1"/>
    <col min="5136" max="5139" width="0" style="31" hidden="1" customWidth="1"/>
    <col min="5140" max="5141" width="12.85546875" style="31" customWidth="1"/>
    <col min="5142" max="5376" width="9.140625" style="31"/>
    <col min="5377" max="5377" width="2.140625" style="31" customWidth="1"/>
    <col min="5378" max="5378" width="10.140625" style="31" customWidth="1"/>
    <col min="5379" max="5379" width="7.140625" style="31" customWidth="1"/>
    <col min="5380" max="5380" width="60.5703125" style="31" customWidth="1"/>
    <col min="5381" max="5381" width="16.42578125" style="31" bestFit="1" customWidth="1"/>
    <col min="5382" max="5382" width="15.140625" style="31" bestFit="1" customWidth="1"/>
    <col min="5383" max="5383" width="14.7109375" style="31" bestFit="1" customWidth="1"/>
    <col min="5384" max="5384" width="12.7109375" style="31" bestFit="1" customWidth="1"/>
    <col min="5385" max="5385" width="14" style="31" bestFit="1" customWidth="1"/>
    <col min="5386" max="5386" width="14.7109375" style="31" bestFit="1" customWidth="1"/>
    <col min="5387" max="5387" width="14.140625" style="31" bestFit="1" customWidth="1"/>
    <col min="5388" max="5388" width="12.85546875" style="31" customWidth="1"/>
    <col min="5389" max="5389" width="13" style="31" bestFit="1" customWidth="1"/>
    <col min="5390" max="5390" width="14.140625" style="31" bestFit="1" customWidth="1"/>
    <col min="5391" max="5391" width="16.42578125" style="31" bestFit="1" customWidth="1"/>
    <col min="5392" max="5395" width="0" style="31" hidden="1" customWidth="1"/>
    <col min="5396" max="5397" width="12.85546875" style="31" customWidth="1"/>
    <col min="5398" max="5632" width="9.140625" style="31"/>
    <col min="5633" max="5633" width="2.140625" style="31" customWidth="1"/>
    <col min="5634" max="5634" width="10.140625" style="31" customWidth="1"/>
    <col min="5635" max="5635" width="7.140625" style="31" customWidth="1"/>
    <col min="5636" max="5636" width="60.5703125" style="31" customWidth="1"/>
    <col min="5637" max="5637" width="16.42578125" style="31" bestFit="1" customWidth="1"/>
    <col min="5638" max="5638" width="15.140625" style="31" bestFit="1" customWidth="1"/>
    <col min="5639" max="5639" width="14.7109375" style="31" bestFit="1" customWidth="1"/>
    <col min="5640" max="5640" width="12.7109375" style="31" bestFit="1" customWidth="1"/>
    <col min="5641" max="5641" width="14" style="31" bestFit="1" customWidth="1"/>
    <col min="5642" max="5642" width="14.7109375" style="31" bestFit="1" customWidth="1"/>
    <col min="5643" max="5643" width="14.140625" style="31" bestFit="1" customWidth="1"/>
    <col min="5644" max="5644" width="12.85546875" style="31" customWidth="1"/>
    <col min="5645" max="5645" width="13" style="31" bestFit="1" customWidth="1"/>
    <col min="5646" max="5646" width="14.140625" style="31" bestFit="1" customWidth="1"/>
    <col min="5647" max="5647" width="16.42578125" style="31" bestFit="1" customWidth="1"/>
    <col min="5648" max="5651" width="0" style="31" hidden="1" customWidth="1"/>
    <col min="5652" max="5653" width="12.85546875" style="31" customWidth="1"/>
    <col min="5654" max="5888" width="9.140625" style="31"/>
    <col min="5889" max="5889" width="2.140625" style="31" customWidth="1"/>
    <col min="5890" max="5890" width="10.140625" style="31" customWidth="1"/>
    <col min="5891" max="5891" width="7.140625" style="31" customWidth="1"/>
    <col min="5892" max="5892" width="60.5703125" style="31" customWidth="1"/>
    <col min="5893" max="5893" width="16.42578125" style="31" bestFit="1" customWidth="1"/>
    <col min="5894" max="5894" width="15.140625" style="31" bestFit="1" customWidth="1"/>
    <col min="5895" max="5895" width="14.7109375" style="31" bestFit="1" customWidth="1"/>
    <col min="5896" max="5896" width="12.7109375" style="31" bestFit="1" customWidth="1"/>
    <col min="5897" max="5897" width="14" style="31" bestFit="1" customWidth="1"/>
    <col min="5898" max="5898" width="14.7109375" style="31" bestFit="1" customWidth="1"/>
    <col min="5899" max="5899" width="14.140625" style="31" bestFit="1" customWidth="1"/>
    <col min="5900" max="5900" width="12.85546875" style="31" customWidth="1"/>
    <col min="5901" max="5901" width="13" style="31" bestFit="1" customWidth="1"/>
    <col min="5902" max="5902" width="14.140625" style="31" bestFit="1" customWidth="1"/>
    <col min="5903" max="5903" width="16.42578125" style="31" bestFit="1" customWidth="1"/>
    <col min="5904" max="5907" width="0" style="31" hidden="1" customWidth="1"/>
    <col min="5908" max="5909" width="12.85546875" style="31" customWidth="1"/>
    <col min="5910" max="6144" width="9.140625" style="31"/>
    <col min="6145" max="6145" width="2.140625" style="31" customWidth="1"/>
    <col min="6146" max="6146" width="10.140625" style="31" customWidth="1"/>
    <col min="6147" max="6147" width="7.140625" style="31" customWidth="1"/>
    <col min="6148" max="6148" width="60.5703125" style="31" customWidth="1"/>
    <col min="6149" max="6149" width="16.42578125" style="31" bestFit="1" customWidth="1"/>
    <col min="6150" max="6150" width="15.140625" style="31" bestFit="1" customWidth="1"/>
    <col min="6151" max="6151" width="14.7109375" style="31" bestFit="1" customWidth="1"/>
    <col min="6152" max="6152" width="12.7109375" style="31" bestFit="1" customWidth="1"/>
    <col min="6153" max="6153" width="14" style="31" bestFit="1" customWidth="1"/>
    <col min="6154" max="6154" width="14.7109375" style="31" bestFit="1" customWidth="1"/>
    <col min="6155" max="6155" width="14.140625" style="31" bestFit="1" customWidth="1"/>
    <col min="6156" max="6156" width="12.85546875" style="31" customWidth="1"/>
    <col min="6157" max="6157" width="13" style="31" bestFit="1" customWidth="1"/>
    <col min="6158" max="6158" width="14.140625" style="31" bestFit="1" customWidth="1"/>
    <col min="6159" max="6159" width="16.42578125" style="31" bestFit="1" customWidth="1"/>
    <col min="6160" max="6163" width="0" style="31" hidden="1" customWidth="1"/>
    <col min="6164" max="6165" width="12.85546875" style="31" customWidth="1"/>
    <col min="6166" max="6400" width="9.140625" style="31"/>
    <col min="6401" max="6401" width="2.140625" style="31" customWidth="1"/>
    <col min="6402" max="6402" width="10.140625" style="31" customWidth="1"/>
    <col min="6403" max="6403" width="7.140625" style="31" customWidth="1"/>
    <col min="6404" max="6404" width="60.5703125" style="31" customWidth="1"/>
    <col min="6405" max="6405" width="16.42578125" style="31" bestFit="1" customWidth="1"/>
    <col min="6406" max="6406" width="15.140625" style="31" bestFit="1" customWidth="1"/>
    <col min="6407" max="6407" width="14.7109375" style="31" bestFit="1" customWidth="1"/>
    <col min="6408" max="6408" width="12.7109375" style="31" bestFit="1" customWidth="1"/>
    <col min="6409" max="6409" width="14" style="31" bestFit="1" customWidth="1"/>
    <col min="6410" max="6410" width="14.7109375" style="31" bestFit="1" customWidth="1"/>
    <col min="6411" max="6411" width="14.140625" style="31" bestFit="1" customWidth="1"/>
    <col min="6412" max="6412" width="12.85546875" style="31" customWidth="1"/>
    <col min="6413" max="6413" width="13" style="31" bestFit="1" customWidth="1"/>
    <col min="6414" max="6414" width="14.140625" style="31" bestFit="1" customWidth="1"/>
    <col min="6415" max="6415" width="16.42578125" style="31" bestFit="1" customWidth="1"/>
    <col min="6416" max="6419" width="0" style="31" hidden="1" customWidth="1"/>
    <col min="6420" max="6421" width="12.85546875" style="31" customWidth="1"/>
    <col min="6422" max="6656" width="9.140625" style="31"/>
    <col min="6657" max="6657" width="2.140625" style="31" customWidth="1"/>
    <col min="6658" max="6658" width="10.140625" style="31" customWidth="1"/>
    <col min="6659" max="6659" width="7.140625" style="31" customWidth="1"/>
    <col min="6660" max="6660" width="60.5703125" style="31" customWidth="1"/>
    <col min="6661" max="6661" width="16.42578125" style="31" bestFit="1" customWidth="1"/>
    <col min="6662" max="6662" width="15.140625" style="31" bestFit="1" customWidth="1"/>
    <col min="6663" max="6663" width="14.7109375" style="31" bestFit="1" customWidth="1"/>
    <col min="6664" max="6664" width="12.7109375" style="31" bestFit="1" customWidth="1"/>
    <col min="6665" max="6665" width="14" style="31" bestFit="1" customWidth="1"/>
    <col min="6666" max="6666" width="14.7109375" style="31" bestFit="1" customWidth="1"/>
    <col min="6667" max="6667" width="14.140625" style="31" bestFit="1" customWidth="1"/>
    <col min="6668" max="6668" width="12.85546875" style="31" customWidth="1"/>
    <col min="6669" max="6669" width="13" style="31" bestFit="1" customWidth="1"/>
    <col min="6670" max="6670" width="14.140625" style="31" bestFit="1" customWidth="1"/>
    <col min="6671" max="6671" width="16.42578125" style="31" bestFit="1" customWidth="1"/>
    <col min="6672" max="6675" width="0" style="31" hidden="1" customWidth="1"/>
    <col min="6676" max="6677" width="12.85546875" style="31" customWidth="1"/>
    <col min="6678" max="6912" width="9.140625" style="31"/>
    <col min="6913" max="6913" width="2.140625" style="31" customWidth="1"/>
    <col min="6914" max="6914" width="10.140625" style="31" customWidth="1"/>
    <col min="6915" max="6915" width="7.140625" style="31" customWidth="1"/>
    <col min="6916" max="6916" width="60.5703125" style="31" customWidth="1"/>
    <col min="6917" max="6917" width="16.42578125" style="31" bestFit="1" customWidth="1"/>
    <col min="6918" max="6918" width="15.140625" style="31" bestFit="1" customWidth="1"/>
    <col min="6919" max="6919" width="14.7109375" style="31" bestFit="1" customWidth="1"/>
    <col min="6920" max="6920" width="12.7109375" style="31" bestFit="1" customWidth="1"/>
    <col min="6921" max="6921" width="14" style="31" bestFit="1" customWidth="1"/>
    <col min="6922" max="6922" width="14.7109375" style="31" bestFit="1" customWidth="1"/>
    <col min="6923" max="6923" width="14.140625" style="31" bestFit="1" customWidth="1"/>
    <col min="6924" max="6924" width="12.85546875" style="31" customWidth="1"/>
    <col min="6925" max="6925" width="13" style="31" bestFit="1" customWidth="1"/>
    <col min="6926" max="6926" width="14.140625" style="31" bestFit="1" customWidth="1"/>
    <col min="6927" max="6927" width="16.42578125" style="31" bestFit="1" customWidth="1"/>
    <col min="6928" max="6931" width="0" style="31" hidden="1" customWidth="1"/>
    <col min="6932" max="6933" width="12.85546875" style="31" customWidth="1"/>
    <col min="6934" max="7168" width="9.140625" style="31"/>
    <col min="7169" max="7169" width="2.140625" style="31" customWidth="1"/>
    <col min="7170" max="7170" width="10.140625" style="31" customWidth="1"/>
    <col min="7171" max="7171" width="7.140625" style="31" customWidth="1"/>
    <col min="7172" max="7172" width="60.5703125" style="31" customWidth="1"/>
    <col min="7173" max="7173" width="16.42578125" style="31" bestFit="1" customWidth="1"/>
    <col min="7174" max="7174" width="15.140625" style="31" bestFit="1" customWidth="1"/>
    <col min="7175" max="7175" width="14.7109375" style="31" bestFit="1" customWidth="1"/>
    <col min="7176" max="7176" width="12.7109375" style="31" bestFit="1" customWidth="1"/>
    <col min="7177" max="7177" width="14" style="31" bestFit="1" customWidth="1"/>
    <col min="7178" max="7178" width="14.7109375" style="31" bestFit="1" customWidth="1"/>
    <col min="7179" max="7179" width="14.140625" style="31" bestFit="1" customWidth="1"/>
    <col min="7180" max="7180" width="12.85546875" style="31" customWidth="1"/>
    <col min="7181" max="7181" width="13" style="31" bestFit="1" customWidth="1"/>
    <col min="7182" max="7182" width="14.140625" style="31" bestFit="1" customWidth="1"/>
    <col min="7183" max="7183" width="16.42578125" style="31" bestFit="1" customWidth="1"/>
    <col min="7184" max="7187" width="0" style="31" hidden="1" customWidth="1"/>
    <col min="7188" max="7189" width="12.85546875" style="31" customWidth="1"/>
    <col min="7190" max="7424" width="9.140625" style="31"/>
    <col min="7425" max="7425" width="2.140625" style="31" customWidth="1"/>
    <col min="7426" max="7426" width="10.140625" style="31" customWidth="1"/>
    <col min="7427" max="7427" width="7.140625" style="31" customWidth="1"/>
    <col min="7428" max="7428" width="60.5703125" style="31" customWidth="1"/>
    <col min="7429" max="7429" width="16.42578125" style="31" bestFit="1" customWidth="1"/>
    <col min="7430" max="7430" width="15.140625" style="31" bestFit="1" customWidth="1"/>
    <col min="7431" max="7431" width="14.7109375" style="31" bestFit="1" customWidth="1"/>
    <col min="7432" max="7432" width="12.7109375" style="31" bestFit="1" customWidth="1"/>
    <col min="7433" max="7433" width="14" style="31" bestFit="1" customWidth="1"/>
    <col min="7434" max="7434" width="14.7109375" style="31" bestFit="1" customWidth="1"/>
    <col min="7435" max="7435" width="14.140625" style="31" bestFit="1" customWidth="1"/>
    <col min="7436" max="7436" width="12.85546875" style="31" customWidth="1"/>
    <col min="7437" max="7437" width="13" style="31" bestFit="1" customWidth="1"/>
    <col min="7438" max="7438" width="14.140625" style="31" bestFit="1" customWidth="1"/>
    <col min="7439" max="7439" width="16.42578125" style="31" bestFit="1" customWidth="1"/>
    <col min="7440" max="7443" width="0" style="31" hidden="1" customWidth="1"/>
    <col min="7444" max="7445" width="12.85546875" style="31" customWidth="1"/>
    <col min="7446" max="7680" width="9.140625" style="31"/>
    <col min="7681" max="7681" width="2.140625" style="31" customWidth="1"/>
    <col min="7682" max="7682" width="10.140625" style="31" customWidth="1"/>
    <col min="7683" max="7683" width="7.140625" style="31" customWidth="1"/>
    <col min="7684" max="7684" width="60.5703125" style="31" customWidth="1"/>
    <col min="7685" max="7685" width="16.42578125" style="31" bestFit="1" customWidth="1"/>
    <col min="7686" max="7686" width="15.140625" style="31" bestFit="1" customWidth="1"/>
    <col min="7687" max="7687" width="14.7109375" style="31" bestFit="1" customWidth="1"/>
    <col min="7688" max="7688" width="12.7109375" style="31" bestFit="1" customWidth="1"/>
    <col min="7689" max="7689" width="14" style="31" bestFit="1" customWidth="1"/>
    <col min="7690" max="7690" width="14.7109375" style="31" bestFit="1" customWidth="1"/>
    <col min="7691" max="7691" width="14.140625" style="31" bestFit="1" customWidth="1"/>
    <col min="7692" max="7692" width="12.85546875" style="31" customWidth="1"/>
    <col min="7693" max="7693" width="13" style="31" bestFit="1" customWidth="1"/>
    <col min="7694" max="7694" width="14.140625" style="31" bestFit="1" customWidth="1"/>
    <col min="7695" max="7695" width="16.42578125" style="31" bestFit="1" customWidth="1"/>
    <col min="7696" max="7699" width="0" style="31" hidden="1" customWidth="1"/>
    <col min="7700" max="7701" width="12.85546875" style="31" customWidth="1"/>
    <col min="7702" max="7936" width="9.140625" style="31"/>
    <col min="7937" max="7937" width="2.140625" style="31" customWidth="1"/>
    <col min="7938" max="7938" width="10.140625" style="31" customWidth="1"/>
    <col min="7939" max="7939" width="7.140625" style="31" customWidth="1"/>
    <col min="7940" max="7940" width="60.5703125" style="31" customWidth="1"/>
    <col min="7941" max="7941" width="16.42578125" style="31" bestFit="1" customWidth="1"/>
    <col min="7942" max="7942" width="15.140625" style="31" bestFit="1" customWidth="1"/>
    <col min="7943" max="7943" width="14.7109375" style="31" bestFit="1" customWidth="1"/>
    <col min="7944" max="7944" width="12.7109375" style="31" bestFit="1" customWidth="1"/>
    <col min="7945" max="7945" width="14" style="31" bestFit="1" customWidth="1"/>
    <col min="7946" max="7946" width="14.7109375" style="31" bestFit="1" customWidth="1"/>
    <col min="7947" max="7947" width="14.140625" style="31" bestFit="1" customWidth="1"/>
    <col min="7948" max="7948" width="12.85546875" style="31" customWidth="1"/>
    <col min="7949" max="7949" width="13" style="31" bestFit="1" customWidth="1"/>
    <col min="7950" max="7950" width="14.140625" style="31" bestFit="1" customWidth="1"/>
    <col min="7951" max="7951" width="16.42578125" style="31" bestFit="1" customWidth="1"/>
    <col min="7952" max="7955" width="0" style="31" hidden="1" customWidth="1"/>
    <col min="7956" max="7957" width="12.85546875" style="31" customWidth="1"/>
    <col min="7958" max="8192" width="9.140625" style="31"/>
    <col min="8193" max="8193" width="2.140625" style="31" customWidth="1"/>
    <col min="8194" max="8194" width="10.140625" style="31" customWidth="1"/>
    <col min="8195" max="8195" width="7.140625" style="31" customWidth="1"/>
    <col min="8196" max="8196" width="60.5703125" style="31" customWidth="1"/>
    <col min="8197" max="8197" width="16.42578125" style="31" bestFit="1" customWidth="1"/>
    <col min="8198" max="8198" width="15.140625" style="31" bestFit="1" customWidth="1"/>
    <col min="8199" max="8199" width="14.7109375" style="31" bestFit="1" customWidth="1"/>
    <col min="8200" max="8200" width="12.7109375" style="31" bestFit="1" customWidth="1"/>
    <col min="8201" max="8201" width="14" style="31" bestFit="1" customWidth="1"/>
    <col min="8202" max="8202" width="14.7109375" style="31" bestFit="1" customWidth="1"/>
    <col min="8203" max="8203" width="14.140625" style="31" bestFit="1" customWidth="1"/>
    <col min="8204" max="8204" width="12.85546875" style="31" customWidth="1"/>
    <col min="8205" max="8205" width="13" style="31" bestFit="1" customWidth="1"/>
    <col min="8206" max="8206" width="14.140625" style="31" bestFit="1" customWidth="1"/>
    <col min="8207" max="8207" width="16.42578125" style="31" bestFit="1" customWidth="1"/>
    <col min="8208" max="8211" width="0" style="31" hidden="1" customWidth="1"/>
    <col min="8212" max="8213" width="12.85546875" style="31" customWidth="1"/>
    <col min="8214" max="8448" width="9.140625" style="31"/>
    <col min="8449" max="8449" width="2.140625" style="31" customWidth="1"/>
    <col min="8450" max="8450" width="10.140625" style="31" customWidth="1"/>
    <col min="8451" max="8451" width="7.140625" style="31" customWidth="1"/>
    <col min="8452" max="8452" width="60.5703125" style="31" customWidth="1"/>
    <col min="8453" max="8453" width="16.42578125" style="31" bestFit="1" customWidth="1"/>
    <col min="8454" max="8454" width="15.140625" style="31" bestFit="1" customWidth="1"/>
    <col min="8455" max="8455" width="14.7109375" style="31" bestFit="1" customWidth="1"/>
    <col min="8456" max="8456" width="12.7109375" style="31" bestFit="1" customWidth="1"/>
    <col min="8457" max="8457" width="14" style="31" bestFit="1" customWidth="1"/>
    <col min="8458" max="8458" width="14.7109375" style="31" bestFit="1" customWidth="1"/>
    <col min="8459" max="8459" width="14.140625" style="31" bestFit="1" customWidth="1"/>
    <col min="8460" max="8460" width="12.85546875" style="31" customWidth="1"/>
    <col min="8461" max="8461" width="13" style="31" bestFit="1" customWidth="1"/>
    <col min="8462" max="8462" width="14.140625" style="31" bestFit="1" customWidth="1"/>
    <col min="8463" max="8463" width="16.42578125" style="31" bestFit="1" customWidth="1"/>
    <col min="8464" max="8467" width="0" style="31" hidden="1" customWidth="1"/>
    <col min="8468" max="8469" width="12.85546875" style="31" customWidth="1"/>
    <col min="8470" max="8704" width="9.140625" style="31"/>
    <col min="8705" max="8705" width="2.140625" style="31" customWidth="1"/>
    <col min="8706" max="8706" width="10.140625" style="31" customWidth="1"/>
    <col min="8707" max="8707" width="7.140625" style="31" customWidth="1"/>
    <col min="8708" max="8708" width="60.5703125" style="31" customWidth="1"/>
    <col min="8709" max="8709" width="16.42578125" style="31" bestFit="1" customWidth="1"/>
    <col min="8710" max="8710" width="15.140625" style="31" bestFit="1" customWidth="1"/>
    <col min="8711" max="8711" width="14.7109375" style="31" bestFit="1" customWidth="1"/>
    <col min="8712" max="8712" width="12.7109375" style="31" bestFit="1" customWidth="1"/>
    <col min="8713" max="8713" width="14" style="31" bestFit="1" customWidth="1"/>
    <col min="8714" max="8714" width="14.7109375" style="31" bestFit="1" customWidth="1"/>
    <col min="8715" max="8715" width="14.140625" style="31" bestFit="1" customWidth="1"/>
    <col min="8716" max="8716" width="12.85546875" style="31" customWidth="1"/>
    <col min="8717" max="8717" width="13" style="31" bestFit="1" customWidth="1"/>
    <col min="8718" max="8718" width="14.140625" style="31" bestFit="1" customWidth="1"/>
    <col min="8719" max="8719" width="16.42578125" style="31" bestFit="1" customWidth="1"/>
    <col min="8720" max="8723" width="0" style="31" hidden="1" customWidth="1"/>
    <col min="8724" max="8725" width="12.85546875" style="31" customWidth="1"/>
    <col min="8726" max="8960" width="9.140625" style="31"/>
    <col min="8961" max="8961" width="2.140625" style="31" customWidth="1"/>
    <col min="8962" max="8962" width="10.140625" style="31" customWidth="1"/>
    <col min="8963" max="8963" width="7.140625" style="31" customWidth="1"/>
    <col min="8964" max="8964" width="60.5703125" style="31" customWidth="1"/>
    <col min="8965" max="8965" width="16.42578125" style="31" bestFit="1" customWidth="1"/>
    <col min="8966" max="8966" width="15.140625" style="31" bestFit="1" customWidth="1"/>
    <col min="8967" max="8967" width="14.7109375" style="31" bestFit="1" customWidth="1"/>
    <col min="8968" max="8968" width="12.7109375" style="31" bestFit="1" customWidth="1"/>
    <col min="8969" max="8969" width="14" style="31" bestFit="1" customWidth="1"/>
    <col min="8970" max="8970" width="14.7109375" style="31" bestFit="1" customWidth="1"/>
    <col min="8971" max="8971" width="14.140625" style="31" bestFit="1" customWidth="1"/>
    <col min="8972" max="8972" width="12.85546875" style="31" customWidth="1"/>
    <col min="8973" max="8973" width="13" style="31" bestFit="1" customWidth="1"/>
    <col min="8974" max="8974" width="14.140625" style="31" bestFit="1" customWidth="1"/>
    <col min="8975" max="8975" width="16.42578125" style="31" bestFit="1" customWidth="1"/>
    <col min="8976" max="8979" width="0" style="31" hidden="1" customWidth="1"/>
    <col min="8980" max="8981" width="12.85546875" style="31" customWidth="1"/>
    <col min="8982" max="9216" width="9.140625" style="31"/>
    <col min="9217" max="9217" width="2.140625" style="31" customWidth="1"/>
    <col min="9218" max="9218" width="10.140625" style="31" customWidth="1"/>
    <col min="9219" max="9219" width="7.140625" style="31" customWidth="1"/>
    <col min="9220" max="9220" width="60.5703125" style="31" customWidth="1"/>
    <col min="9221" max="9221" width="16.42578125" style="31" bestFit="1" customWidth="1"/>
    <col min="9222" max="9222" width="15.140625" style="31" bestFit="1" customWidth="1"/>
    <col min="9223" max="9223" width="14.7109375" style="31" bestFit="1" customWidth="1"/>
    <col min="9224" max="9224" width="12.7109375" style="31" bestFit="1" customWidth="1"/>
    <col min="9225" max="9225" width="14" style="31" bestFit="1" customWidth="1"/>
    <col min="9226" max="9226" width="14.7109375" style="31" bestFit="1" customWidth="1"/>
    <col min="9227" max="9227" width="14.140625" style="31" bestFit="1" customWidth="1"/>
    <col min="9228" max="9228" width="12.85546875" style="31" customWidth="1"/>
    <col min="9229" max="9229" width="13" style="31" bestFit="1" customWidth="1"/>
    <col min="9230" max="9230" width="14.140625" style="31" bestFit="1" customWidth="1"/>
    <col min="9231" max="9231" width="16.42578125" style="31" bestFit="1" customWidth="1"/>
    <col min="9232" max="9235" width="0" style="31" hidden="1" customWidth="1"/>
    <col min="9236" max="9237" width="12.85546875" style="31" customWidth="1"/>
    <col min="9238" max="9472" width="9.140625" style="31"/>
    <col min="9473" max="9473" width="2.140625" style="31" customWidth="1"/>
    <col min="9474" max="9474" width="10.140625" style="31" customWidth="1"/>
    <col min="9475" max="9475" width="7.140625" style="31" customWidth="1"/>
    <col min="9476" max="9476" width="60.5703125" style="31" customWidth="1"/>
    <col min="9477" max="9477" width="16.42578125" style="31" bestFit="1" customWidth="1"/>
    <col min="9478" max="9478" width="15.140625" style="31" bestFit="1" customWidth="1"/>
    <col min="9479" max="9479" width="14.7109375" style="31" bestFit="1" customWidth="1"/>
    <col min="9480" max="9480" width="12.7109375" style="31" bestFit="1" customWidth="1"/>
    <col min="9481" max="9481" width="14" style="31" bestFit="1" customWidth="1"/>
    <col min="9482" max="9482" width="14.7109375" style="31" bestFit="1" customWidth="1"/>
    <col min="9483" max="9483" width="14.140625" style="31" bestFit="1" customWidth="1"/>
    <col min="9484" max="9484" width="12.85546875" style="31" customWidth="1"/>
    <col min="9485" max="9485" width="13" style="31" bestFit="1" customWidth="1"/>
    <col min="9486" max="9486" width="14.140625" style="31" bestFit="1" customWidth="1"/>
    <col min="9487" max="9487" width="16.42578125" style="31" bestFit="1" customWidth="1"/>
    <col min="9488" max="9491" width="0" style="31" hidden="1" customWidth="1"/>
    <col min="9492" max="9493" width="12.85546875" style="31" customWidth="1"/>
    <col min="9494" max="9728" width="9.140625" style="31"/>
    <col min="9729" max="9729" width="2.140625" style="31" customWidth="1"/>
    <col min="9730" max="9730" width="10.140625" style="31" customWidth="1"/>
    <col min="9731" max="9731" width="7.140625" style="31" customWidth="1"/>
    <col min="9732" max="9732" width="60.5703125" style="31" customWidth="1"/>
    <col min="9733" max="9733" width="16.42578125" style="31" bestFit="1" customWidth="1"/>
    <col min="9734" max="9734" width="15.140625" style="31" bestFit="1" customWidth="1"/>
    <col min="9735" max="9735" width="14.7109375" style="31" bestFit="1" customWidth="1"/>
    <col min="9736" max="9736" width="12.7109375" style="31" bestFit="1" customWidth="1"/>
    <col min="9737" max="9737" width="14" style="31" bestFit="1" customWidth="1"/>
    <col min="9738" max="9738" width="14.7109375" style="31" bestFit="1" customWidth="1"/>
    <col min="9739" max="9739" width="14.140625" style="31" bestFit="1" customWidth="1"/>
    <col min="9740" max="9740" width="12.85546875" style="31" customWidth="1"/>
    <col min="9741" max="9741" width="13" style="31" bestFit="1" customWidth="1"/>
    <col min="9742" max="9742" width="14.140625" style="31" bestFit="1" customWidth="1"/>
    <col min="9743" max="9743" width="16.42578125" style="31" bestFit="1" customWidth="1"/>
    <col min="9744" max="9747" width="0" style="31" hidden="1" customWidth="1"/>
    <col min="9748" max="9749" width="12.85546875" style="31" customWidth="1"/>
    <col min="9750" max="9984" width="9.140625" style="31"/>
    <col min="9985" max="9985" width="2.140625" style="31" customWidth="1"/>
    <col min="9986" max="9986" width="10.140625" style="31" customWidth="1"/>
    <col min="9987" max="9987" width="7.140625" style="31" customWidth="1"/>
    <col min="9988" max="9988" width="60.5703125" style="31" customWidth="1"/>
    <col min="9989" max="9989" width="16.42578125" style="31" bestFit="1" customWidth="1"/>
    <col min="9990" max="9990" width="15.140625" style="31" bestFit="1" customWidth="1"/>
    <col min="9991" max="9991" width="14.7109375" style="31" bestFit="1" customWidth="1"/>
    <col min="9992" max="9992" width="12.7109375" style="31" bestFit="1" customWidth="1"/>
    <col min="9993" max="9993" width="14" style="31" bestFit="1" customWidth="1"/>
    <col min="9994" max="9994" width="14.7109375" style="31" bestFit="1" customWidth="1"/>
    <col min="9995" max="9995" width="14.140625" style="31" bestFit="1" customWidth="1"/>
    <col min="9996" max="9996" width="12.85546875" style="31" customWidth="1"/>
    <col min="9997" max="9997" width="13" style="31" bestFit="1" customWidth="1"/>
    <col min="9998" max="9998" width="14.140625" style="31" bestFit="1" customWidth="1"/>
    <col min="9999" max="9999" width="16.42578125" style="31" bestFit="1" customWidth="1"/>
    <col min="10000" max="10003" width="0" style="31" hidden="1" customWidth="1"/>
    <col min="10004" max="10005" width="12.85546875" style="31" customWidth="1"/>
    <col min="10006" max="10240" width="9.140625" style="31"/>
    <col min="10241" max="10241" width="2.140625" style="31" customWidth="1"/>
    <col min="10242" max="10242" width="10.140625" style="31" customWidth="1"/>
    <col min="10243" max="10243" width="7.140625" style="31" customWidth="1"/>
    <col min="10244" max="10244" width="60.5703125" style="31" customWidth="1"/>
    <col min="10245" max="10245" width="16.42578125" style="31" bestFit="1" customWidth="1"/>
    <col min="10246" max="10246" width="15.140625" style="31" bestFit="1" customWidth="1"/>
    <col min="10247" max="10247" width="14.7109375" style="31" bestFit="1" customWidth="1"/>
    <col min="10248" max="10248" width="12.7109375" style="31" bestFit="1" customWidth="1"/>
    <col min="10249" max="10249" width="14" style="31" bestFit="1" customWidth="1"/>
    <col min="10250" max="10250" width="14.7109375" style="31" bestFit="1" customWidth="1"/>
    <col min="10251" max="10251" width="14.140625" style="31" bestFit="1" customWidth="1"/>
    <col min="10252" max="10252" width="12.85546875" style="31" customWidth="1"/>
    <col min="10253" max="10253" width="13" style="31" bestFit="1" customWidth="1"/>
    <col min="10254" max="10254" width="14.140625" style="31" bestFit="1" customWidth="1"/>
    <col min="10255" max="10255" width="16.42578125" style="31" bestFit="1" customWidth="1"/>
    <col min="10256" max="10259" width="0" style="31" hidden="1" customWidth="1"/>
    <col min="10260" max="10261" width="12.85546875" style="31" customWidth="1"/>
    <col min="10262" max="10496" width="9.140625" style="31"/>
    <col min="10497" max="10497" width="2.140625" style="31" customWidth="1"/>
    <col min="10498" max="10498" width="10.140625" style="31" customWidth="1"/>
    <col min="10499" max="10499" width="7.140625" style="31" customWidth="1"/>
    <col min="10500" max="10500" width="60.5703125" style="31" customWidth="1"/>
    <col min="10501" max="10501" width="16.42578125" style="31" bestFit="1" customWidth="1"/>
    <col min="10502" max="10502" width="15.140625" style="31" bestFit="1" customWidth="1"/>
    <col min="10503" max="10503" width="14.7109375" style="31" bestFit="1" customWidth="1"/>
    <col min="10504" max="10504" width="12.7109375" style="31" bestFit="1" customWidth="1"/>
    <col min="10505" max="10505" width="14" style="31" bestFit="1" customWidth="1"/>
    <col min="10506" max="10506" width="14.7109375" style="31" bestFit="1" customWidth="1"/>
    <col min="10507" max="10507" width="14.140625" style="31" bestFit="1" customWidth="1"/>
    <col min="10508" max="10508" width="12.85546875" style="31" customWidth="1"/>
    <col min="10509" max="10509" width="13" style="31" bestFit="1" customWidth="1"/>
    <col min="10510" max="10510" width="14.140625" style="31" bestFit="1" customWidth="1"/>
    <col min="10511" max="10511" width="16.42578125" style="31" bestFit="1" customWidth="1"/>
    <col min="10512" max="10515" width="0" style="31" hidden="1" customWidth="1"/>
    <col min="10516" max="10517" width="12.85546875" style="31" customWidth="1"/>
    <col min="10518" max="10752" width="9.140625" style="31"/>
    <col min="10753" max="10753" width="2.140625" style="31" customWidth="1"/>
    <col min="10754" max="10754" width="10.140625" style="31" customWidth="1"/>
    <col min="10755" max="10755" width="7.140625" style="31" customWidth="1"/>
    <col min="10756" max="10756" width="60.5703125" style="31" customWidth="1"/>
    <col min="10757" max="10757" width="16.42578125" style="31" bestFit="1" customWidth="1"/>
    <col min="10758" max="10758" width="15.140625" style="31" bestFit="1" customWidth="1"/>
    <col min="10759" max="10759" width="14.7109375" style="31" bestFit="1" customWidth="1"/>
    <col min="10760" max="10760" width="12.7109375" style="31" bestFit="1" customWidth="1"/>
    <col min="10761" max="10761" width="14" style="31" bestFit="1" customWidth="1"/>
    <col min="10762" max="10762" width="14.7109375" style="31" bestFit="1" customWidth="1"/>
    <col min="10763" max="10763" width="14.140625" style="31" bestFit="1" customWidth="1"/>
    <col min="10764" max="10764" width="12.85546875" style="31" customWidth="1"/>
    <col min="10765" max="10765" width="13" style="31" bestFit="1" customWidth="1"/>
    <col min="10766" max="10766" width="14.140625" style="31" bestFit="1" customWidth="1"/>
    <col min="10767" max="10767" width="16.42578125" style="31" bestFit="1" customWidth="1"/>
    <col min="10768" max="10771" width="0" style="31" hidden="1" customWidth="1"/>
    <col min="10772" max="10773" width="12.85546875" style="31" customWidth="1"/>
    <col min="10774" max="11008" width="9.140625" style="31"/>
    <col min="11009" max="11009" width="2.140625" style="31" customWidth="1"/>
    <col min="11010" max="11010" width="10.140625" style="31" customWidth="1"/>
    <col min="11011" max="11011" width="7.140625" style="31" customWidth="1"/>
    <col min="11012" max="11012" width="60.5703125" style="31" customWidth="1"/>
    <col min="11013" max="11013" width="16.42578125" style="31" bestFit="1" customWidth="1"/>
    <col min="11014" max="11014" width="15.140625" style="31" bestFit="1" customWidth="1"/>
    <col min="11015" max="11015" width="14.7109375" style="31" bestFit="1" customWidth="1"/>
    <col min="11016" max="11016" width="12.7109375" style="31" bestFit="1" customWidth="1"/>
    <col min="11017" max="11017" width="14" style="31" bestFit="1" customWidth="1"/>
    <col min="11018" max="11018" width="14.7109375" style="31" bestFit="1" customWidth="1"/>
    <col min="11019" max="11019" width="14.140625" style="31" bestFit="1" customWidth="1"/>
    <col min="11020" max="11020" width="12.85546875" style="31" customWidth="1"/>
    <col min="11021" max="11021" width="13" style="31" bestFit="1" customWidth="1"/>
    <col min="11022" max="11022" width="14.140625" style="31" bestFit="1" customWidth="1"/>
    <col min="11023" max="11023" width="16.42578125" style="31" bestFit="1" customWidth="1"/>
    <col min="11024" max="11027" width="0" style="31" hidden="1" customWidth="1"/>
    <col min="11028" max="11029" width="12.85546875" style="31" customWidth="1"/>
    <col min="11030" max="11264" width="9.140625" style="31"/>
    <col min="11265" max="11265" width="2.140625" style="31" customWidth="1"/>
    <col min="11266" max="11266" width="10.140625" style="31" customWidth="1"/>
    <col min="11267" max="11267" width="7.140625" style="31" customWidth="1"/>
    <col min="11268" max="11268" width="60.5703125" style="31" customWidth="1"/>
    <col min="11269" max="11269" width="16.42578125" style="31" bestFit="1" customWidth="1"/>
    <col min="11270" max="11270" width="15.140625" style="31" bestFit="1" customWidth="1"/>
    <col min="11271" max="11271" width="14.7109375" style="31" bestFit="1" customWidth="1"/>
    <col min="11272" max="11272" width="12.7109375" style="31" bestFit="1" customWidth="1"/>
    <col min="11273" max="11273" width="14" style="31" bestFit="1" customWidth="1"/>
    <col min="11274" max="11274" width="14.7109375" style="31" bestFit="1" customWidth="1"/>
    <col min="11275" max="11275" width="14.140625" style="31" bestFit="1" customWidth="1"/>
    <col min="11276" max="11276" width="12.85546875" style="31" customWidth="1"/>
    <col min="11277" max="11277" width="13" style="31" bestFit="1" customWidth="1"/>
    <col min="11278" max="11278" width="14.140625" style="31" bestFit="1" customWidth="1"/>
    <col min="11279" max="11279" width="16.42578125" style="31" bestFit="1" customWidth="1"/>
    <col min="11280" max="11283" width="0" style="31" hidden="1" customWidth="1"/>
    <col min="11284" max="11285" width="12.85546875" style="31" customWidth="1"/>
    <col min="11286" max="11520" width="9.140625" style="31"/>
    <col min="11521" max="11521" width="2.140625" style="31" customWidth="1"/>
    <col min="11522" max="11522" width="10.140625" style="31" customWidth="1"/>
    <col min="11523" max="11523" width="7.140625" style="31" customWidth="1"/>
    <col min="11524" max="11524" width="60.5703125" style="31" customWidth="1"/>
    <col min="11525" max="11525" width="16.42578125" style="31" bestFit="1" customWidth="1"/>
    <col min="11526" max="11526" width="15.140625" style="31" bestFit="1" customWidth="1"/>
    <col min="11527" max="11527" width="14.7109375" style="31" bestFit="1" customWidth="1"/>
    <col min="11528" max="11528" width="12.7109375" style="31" bestFit="1" customWidth="1"/>
    <col min="11529" max="11529" width="14" style="31" bestFit="1" customWidth="1"/>
    <col min="11530" max="11530" width="14.7109375" style="31" bestFit="1" customWidth="1"/>
    <col min="11531" max="11531" width="14.140625" style="31" bestFit="1" customWidth="1"/>
    <col min="11532" max="11532" width="12.85546875" style="31" customWidth="1"/>
    <col min="11533" max="11533" width="13" style="31" bestFit="1" customWidth="1"/>
    <col min="11534" max="11534" width="14.140625" style="31" bestFit="1" customWidth="1"/>
    <col min="11535" max="11535" width="16.42578125" style="31" bestFit="1" customWidth="1"/>
    <col min="11536" max="11539" width="0" style="31" hidden="1" customWidth="1"/>
    <col min="11540" max="11541" width="12.85546875" style="31" customWidth="1"/>
    <col min="11542" max="11776" width="9.140625" style="31"/>
    <col min="11777" max="11777" width="2.140625" style="31" customWidth="1"/>
    <col min="11778" max="11778" width="10.140625" style="31" customWidth="1"/>
    <col min="11779" max="11779" width="7.140625" style="31" customWidth="1"/>
    <col min="11780" max="11780" width="60.5703125" style="31" customWidth="1"/>
    <col min="11781" max="11781" width="16.42578125" style="31" bestFit="1" customWidth="1"/>
    <col min="11782" max="11782" width="15.140625" style="31" bestFit="1" customWidth="1"/>
    <col min="11783" max="11783" width="14.7109375" style="31" bestFit="1" customWidth="1"/>
    <col min="11784" max="11784" width="12.7109375" style="31" bestFit="1" customWidth="1"/>
    <col min="11785" max="11785" width="14" style="31" bestFit="1" customWidth="1"/>
    <col min="11786" max="11786" width="14.7109375" style="31" bestFit="1" customWidth="1"/>
    <col min="11787" max="11787" width="14.140625" style="31" bestFit="1" customWidth="1"/>
    <col min="11788" max="11788" width="12.85546875" style="31" customWidth="1"/>
    <col min="11789" max="11789" width="13" style="31" bestFit="1" customWidth="1"/>
    <col min="11790" max="11790" width="14.140625" style="31" bestFit="1" customWidth="1"/>
    <col min="11791" max="11791" width="16.42578125" style="31" bestFit="1" customWidth="1"/>
    <col min="11792" max="11795" width="0" style="31" hidden="1" customWidth="1"/>
    <col min="11796" max="11797" width="12.85546875" style="31" customWidth="1"/>
    <col min="11798" max="12032" width="9.140625" style="31"/>
    <col min="12033" max="12033" width="2.140625" style="31" customWidth="1"/>
    <col min="12034" max="12034" width="10.140625" style="31" customWidth="1"/>
    <col min="12035" max="12035" width="7.140625" style="31" customWidth="1"/>
    <col min="12036" max="12036" width="60.5703125" style="31" customWidth="1"/>
    <col min="12037" max="12037" width="16.42578125" style="31" bestFit="1" customWidth="1"/>
    <col min="12038" max="12038" width="15.140625" style="31" bestFit="1" customWidth="1"/>
    <col min="12039" max="12039" width="14.7109375" style="31" bestFit="1" customWidth="1"/>
    <col min="12040" max="12040" width="12.7109375" style="31" bestFit="1" customWidth="1"/>
    <col min="12041" max="12041" width="14" style="31" bestFit="1" customWidth="1"/>
    <col min="12042" max="12042" width="14.7109375" style="31" bestFit="1" customWidth="1"/>
    <col min="12043" max="12043" width="14.140625" style="31" bestFit="1" customWidth="1"/>
    <col min="12044" max="12044" width="12.85546875" style="31" customWidth="1"/>
    <col min="12045" max="12045" width="13" style="31" bestFit="1" customWidth="1"/>
    <col min="12046" max="12046" width="14.140625" style="31" bestFit="1" customWidth="1"/>
    <col min="12047" max="12047" width="16.42578125" style="31" bestFit="1" customWidth="1"/>
    <col min="12048" max="12051" width="0" style="31" hidden="1" customWidth="1"/>
    <col min="12052" max="12053" width="12.85546875" style="31" customWidth="1"/>
    <col min="12054" max="12288" width="9.140625" style="31"/>
    <col min="12289" max="12289" width="2.140625" style="31" customWidth="1"/>
    <col min="12290" max="12290" width="10.140625" style="31" customWidth="1"/>
    <col min="12291" max="12291" width="7.140625" style="31" customWidth="1"/>
    <col min="12292" max="12292" width="60.5703125" style="31" customWidth="1"/>
    <col min="12293" max="12293" width="16.42578125" style="31" bestFit="1" customWidth="1"/>
    <col min="12294" max="12294" width="15.140625" style="31" bestFit="1" customWidth="1"/>
    <col min="12295" max="12295" width="14.7109375" style="31" bestFit="1" customWidth="1"/>
    <col min="12296" max="12296" width="12.7109375" style="31" bestFit="1" customWidth="1"/>
    <col min="12297" max="12297" width="14" style="31" bestFit="1" customWidth="1"/>
    <col min="12298" max="12298" width="14.7109375" style="31" bestFit="1" customWidth="1"/>
    <col min="12299" max="12299" width="14.140625" style="31" bestFit="1" customWidth="1"/>
    <col min="12300" max="12300" width="12.85546875" style="31" customWidth="1"/>
    <col min="12301" max="12301" width="13" style="31" bestFit="1" customWidth="1"/>
    <col min="12302" max="12302" width="14.140625" style="31" bestFit="1" customWidth="1"/>
    <col min="12303" max="12303" width="16.42578125" style="31" bestFit="1" customWidth="1"/>
    <col min="12304" max="12307" width="0" style="31" hidden="1" customWidth="1"/>
    <col min="12308" max="12309" width="12.85546875" style="31" customWidth="1"/>
    <col min="12310" max="12544" width="9.140625" style="31"/>
    <col min="12545" max="12545" width="2.140625" style="31" customWidth="1"/>
    <col min="12546" max="12546" width="10.140625" style="31" customWidth="1"/>
    <col min="12547" max="12547" width="7.140625" style="31" customWidth="1"/>
    <col min="12548" max="12548" width="60.5703125" style="31" customWidth="1"/>
    <col min="12549" max="12549" width="16.42578125" style="31" bestFit="1" customWidth="1"/>
    <col min="12550" max="12550" width="15.140625" style="31" bestFit="1" customWidth="1"/>
    <col min="12551" max="12551" width="14.7109375" style="31" bestFit="1" customWidth="1"/>
    <col min="12552" max="12552" width="12.7109375" style="31" bestFit="1" customWidth="1"/>
    <col min="12553" max="12553" width="14" style="31" bestFit="1" customWidth="1"/>
    <col min="12554" max="12554" width="14.7109375" style="31" bestFit="1" customWidth="1"/>
    <col min="12555" max="12555" width="14.140625" style="31" bestFit="1" customWidth="1"/>
    <col min="12556" max="12556" width="12.85546875" style="31" customWidth="1"/>
    <col min="12557" max="12557" width="13" style="31" bestFit="1" customWidth="1"/>
    <col min="12558" max="12558" width="14.140625" style="31" bestFit="1" customWidth="1"/>
    <col min="12559" max="12559" width="16.42578125" style="31" bestFit="1" customWidth="1"/>
    <col min="12560" max="12563" width="0" style="31" hidden="1" customWidth="1"/>
    <col min="12564" max="12565" width="12.85546875" style="31" customWidth="1"/>
    <col min="12566" max="12800" width="9.140625" style="31"/>
    <col min="12801" max="12801" width="2.140625" style="31" customWidth="1"/>
    <col min="12802" max="12802" width="10.140625" style="31" customWidth="1"/>
    <col min="12803" max="12803" width="7.140625" style="31" customWidth="1"/>
    <col min="12804" max="12804" width="60.5703125" style="31" customWidth="1"/>
    <col min="12805" max="12805" width="16.42578125" style="31" bestFit="1" customWidth="1"/>
    <col min="12806" max="12806" width="15.140625" style="31" bestFit="1" customWidth="1"/>
    <col min="12807" max="12807" width="14.7109375" style="31" bestFit="1" customWidth="1"/>
    <col min="12808" max="12808" width="12.7109375" style="31" bestFit="1" customWidth="1"/>
    <col min="12809" max="12809" width="14" style="31" bestFit="1" customWidth="1"/>
    <col min="12810" max="12810" width="14.7109375" style="31" bestFit="1" customWidth="1"/>
    <col min="12811" max="12811" width="14.140625" style="31" bestFit="1" customWidth="1"/>
    <col min="12812" max="12812" width="12.85546875" style="31" customWidth="1"/>
    <col min="12813" max="12813" width="13" style="31" bestFit="1" customWidth="1"/>
    <col min="12814" max="12814" width="14.140625" style="31" bestFit="1" customWidth="1"/>
    <col min="12815" max="12815" width="16.42578125" style="31" bestFit="1" customWidth="1"/>
    <col min="12816" max="12819" width="0" style="31" hidden="1" customWidth="1"/>
    <col min="12820" max="12821" width="12.85546875" style="31" customWidth="1"/>
    <col min="12822" max="13056" width="9.140625" style="31"/>
    <col min="13057" max="13057" width="2.140625" style="31" customWidth="1"/>
    <col min="13058" max="13058" width="10.140625" style="31" customWidth="1"/>
    <col min="13059" max="13059" width="7.140625" style="31" customWidth="1"/>
    <col min="13060" max="13060" width="60.5703125" style="31" customWidth="1"/>
    <col min="13061" max="13061" width="16.42578125" style="31" bestFit="1" customWidth="1"/>
    <col min="13062" max="13062" width="15.140625" style="31" bestFit="1" customWidth="1"/>
    <col min="13063" max="13063" width="14.7109375" style="31" bestFit="1" customWidth="1"/>
    <col min="13064" max="13064" width="12.7109375" style="31" bestFit="1" customWidth="1"/>
    <col min="13065" max="13065" width="14" style="31" bestFit="1" customWidth="1"/>
    <col min="13066" max="13066" width="14.7109375" style="31" bestFit="1" customWidth="1"/>
    <col min="13067" max="13067" width="14.140625" style="31" bestFit="1" customWidth="1"/>
    <col min="13068" max="13068" width="12.85546875" style="31" customWidth="1"/>
    <col min="13069" max="13069" width="13" style="31" bestFit="1" customWidth="1"/>
    <col min="13070" max="13070" width="14.140625" style="31" bestFit="1" customWidth="1"/>
    <col min="13071" max="13071" width="16.42578125" style="31" bestFit="1" customWidth="1"/>
    <col min="13072" max="13075" width="0" style="31" hidden="1" customWidth="1"/>
    <col min="13076" max="13077" width="12.85546875" style="31" customWidth="1"/>
    <col min="13078" max="13312" width="9.140625" style="31"/>
    <col min="13313" max="13313" width="2.140625" style="31" customWidth="1"/>
    <col min="13314" max="13314" width="10.140625" style="31" customWidth="1"/>
    <col min="13315" max="13315" width="7.140625" style="31" customWidth="1"/>
    <col min="13316" max="13316" width="60.5703125" style="31" customWidth="1"/>
    <col min="13317" max="13317" width="16.42578125" style="31" bestFit="1" customWidth="1"/>
    <col min="13318" max="13318" width="15.140625" style="31" bestFit="1" customWidth="1"/>
    <col min="13319" max="13319" width="14.7109375" style="31" bestFit="1" customWidth="1"/>
    <col min="13320" max="13320" width="12.7109375" style="31" bestFit="1" customWidth="1"/>
    <col min="13321" max="13321" width="14" style="31" bestFit="1" customWidth="1"/>
    <col min="13322" max="13322" width="14.7109375" style="31" bestFit="1" customWidth="1"/>
    <col min="13323" max="13323" width="14.140625" style="31" bestFit="1" customWidth="1"/>
    <col min="13324" max="13324" width="12.85546875" style="31" customWidth="1"/>
    <col min="13325" max="13325" width="13" style="31" bestFit="1" customWidth="1"/>
    <col min="13326" max="13326" width="14.140625" style="31" bestFit="1" customWidth="1"/>
    <col min="13327" max="13327" width="16.42578125" style="31" bestFit="1" customWidth="1"/>
    <col min="13328" max="13331" width="0" style="31" hidden="1" customWidth="1"/>
    <col min="13332" max="13333" width="12.85546875" style="31" customWidth="1"/>
    <col min="13334" max="13568" width="9.140625" style="31"/>
    <col min="13569" max="13569" width="2.140625" style="31" customWidth="1"/>
    <col min="13570" max="13570" width="10.140625" style="31" customWidth="1"/>
    <col min="13571" max="13571" width="7.140625" style="31" customWidth="1"/>
    <col min="13572" max="13572" width="60.5703125" style="31" customWidth="1"/>
    <col min="13573" max="13573" width="16.42578125" style="31" bestFit="1" customWidth="1"/>
    <col min="13574" max="13574" width="15.140625" style="31" bestFit="1" customWidth="1"/>
    <col min="13575" max="13575" width="14.7109375" style="31" bestFit="1" customWidth="1"/>
    <col min="13576" max="13576" width="12.7109375" style="31" bestFit="1" customWidth="1"/>
    <col min="13577" max="13577" width="14" style="31" bestFit="1" customWidth="1"/>
    <col min="13578" max="13578" width="14.7109375" style="31" bestFit="1" customWidth="1"/>
    <col min="13579" max="13579" width="14.140625" style="31" bestFit="1" customWidth="1"/>
    <col min="13580" max="13580" width="12.85546875" style="31" customWidth="1"/>
    <col min="13581" max="13581" width="13" style="31" bestFit="1" customWidth="1"/>
    <col min="13582" max="13582" width="14.140625" style="31" bestFit="1" customWidth="1"/>
    <col min="13583" max="13583" width="16.42578125" style="31" bestFit="1" customWidth="1"/>
    <col min="13584" max="13587" width="0" style="31" hidden="1" customWidth="1"/>
    <col min="13588" max="13589" width="12.85546875" style="31" customWidth="1"/>
    <col min="13590" max="13824" width="9.140625" style="31"/>
    <col min="13825" max="13825" width="2.140625" style="31" customWidth="1"/>
    <col min="13826" max="13826" width="10.140625" style="31" customWidth="1"/>
    <col min="13827" max="13827" width="7.140625" style="31" customWidth="1"/>
    <col min="13828" max="13828" width="60.5703125" style="31" customWidth="1"/>
    <col min="13829" max="13829" width="16.42578125" style="31" bestFit="1" customWidth="1"/>
    <col min="13830" max="13830" width="15.140625" style="31" bestFit="1" customWidth="1"/>
    <col min="13831" max="13831" width="14.7109375" style="31" bestFit="1" customWidth="1"/>
    <col min="13832" max="13832" width="12.7109375" style="31" bestFit="1" customWidth="1"/>
    <col min="13833" max="13833" width="14" style="31" bestFit="1" customWidth="1"/>
    <col min="13834" max="13834" width="14.7109375" style="31" bestFit="1" customWidth="1"/>
    <col min="13835" max="13835" width="14.140625" style="31" bestFit="1" customWidth="1"/>
    <col min="13836" max="13836" width="12.85546875" style="31" customWidth="1"/>
    <col min="13837" max="13837" width="13" style="31" bestFit="1" customWidth="1"/>
    <col min="13838" max="13838" width="14.140625" style="31" bestFit="1" customWidth="1"/>
    <col min="13839" max="13839" width="16.42578125" style="31" bestFit="1" customWidth="1"/>
    <col min="13840" max="13843" width="0" style="31" hidden="1" customWidth="1"/>
    <col min="13844" max="13845" width="12.85546875" style="31" customWidth="1"/>
    <col min="13846" max="14080" width="9.140625" style="31"/>
    <col min="14081" max="14081" width="2.140625" style="31" customWidth="1"/>
    <col min="14082" max="14082" width="10.140625" style="31" customWidth="1"/>
    <col min="14083" max="14083" width="7.140625" style="31" customWidth="1"/>
    <col min="14084" max="14084" width="60.5703125" style="31" customWidth="1"/>
    <col min="14085" max="14085" width="16.42578125" style="31" bestFit="1" customWidth="1"/>
    <col min="14086" max="14086" width="15.140625" style="31" bestFit="1" customWidth="1"/>
    <col min="14087" max="14087" width="14.7109375" style="31" bestFit="1" customWidth="1"/>
    <col min="14088" max="14088" width="12.7109375" style="31" bestFit="1" customWidth="1"/>
    <col min="14089" max="14089" width="14" style="31" bestFit="1" customWidth="1"/>
    <col min="14090" max="14090" width="14.7109375" style="31" bestFit="1" customWidth="1"/>
    <col min="14091" max="14091" width="14.140625" style="31" bestFit="1" customWidth="1"/>
    <col min="14092" max="14092" width="12.85546875" style="31" customWidth="1"/>
    <col min="14093" max="14093" width="13" style="31" bestFit="1" customWidth="1"/>
    <col min="14094" max="14094" width="14.140625" style="31" bestFit="1" customWidth="1"/>
    <col min="14095" max="14095" width="16.42578125" style="31" bestFit="1" customWidth="1"/>
    <col min="14096" max="14099" width="0" style="31" hidden="1" customWidth="1"/>
    <col min="14100" max="14101" width="12.85546875" style="31" customWidth="1"/>
    <col min="14102" max="14336" width="9.140625" style="31"/>
    <col min="14337" max="14337" width="2.140625" style="31" customWidth="1"/>
    <col min="14338" max="14338" width="10.140625" style="31" customWidth="1"/>
    <col min="14339" max="14339" width="7.140625" style="31" customWidth="1"/>
    <col min="14340" max="14340" width="60.5703125" style="31" customWidth="1"/>
    <col min="14341" max="14341" width="16.42578125" style="31" bestFit="1" customWidth="1"/>
    <col min="14342" max="14342" width="15.140625" style="31" bestFit="1" customWidth="1"/>
    <col min="14343" max="14343" width="14.7109375" style="31" bestFit="1" customWidth="1"/>
    <col min="14344" max="14344" width="12.7109375" style="31" bestFit="1" customWidth="1"/>
    <col min="14345" max="14345" width="14" style="31" bestFit="1" customWidth="1"/>
    <col min="14346" max="14346" width="14.7109375" style="31" bestFit="1" customWidth="1"/>
    <col min="14347" max="14347" width="14.140625" style="31" bestFit="1" customWidth="1"/>
    <col min="14348" max="14348" width="12.85546875" style="31" customWidth="1"/>
    <col min="14349" max="14349" width="13" style="31" bestFit="1" customWidth="1"/>
    <col min="14350" max="14350" width="14.140625" style="31" bestFit="1" customWidth="1"/>
    <col min="14351" max="14351" width="16.42578125" style="31" bestFit="1" customWidth="1"/>
    <col min="14352" max="14355" width="0" style="31" hidden="1" customWidth="1"/>
    <col min="14356" max="14357" width="12.85546875" style="31" customWidth="1"/>
    <col min="14358" max="14592" width="9.140625" style="31"/>
    <col min="14593" max="14593" width="2.140625" style="31" customWidth="1"/>
    <col min="14594" max="14594" width="10.140625" style="31" customWidth="1"/>
    <col min="14595" max="14595" width="7.140625" style="31" customWidth="1"/>
    <col min="14596" max="14596" width="60.5703125" style="31" customWidth="1"/>
    <col min="14597" max="14597" width="16.42578125" style="31" bestFit="1" customWidth="1"/>
    <col min="14598" max="14598" width="15.140625" style="31" bestFit="1" customWidth="1"/>
    <col min="14599" max="14599" width="14.7109375" style="31" bestFit="1" customWidth="1"/>
    <col min="14600" max="14600" width="12.7109375" style="31" bestFit="1" customWidth="1"/>
    <col min="14601" max="14601" width="14" style="31" bestFit="1" customWidth="1"/>
    <col min="14602" max="14602" width="14.7109375" style="31" bestFit="1" customWidth="1"/>
    <col min="14603" max="14603" width="14.140625" style="31" bestFit="1" customWidth="1"/>
    <col min="14604" max="14604" width="12.85546875" style="31" customWidth="1"/>
    <col min="14605" max="14605" width="13" style="31" bestFit="1" customWidth="1"/>
    <col min="14606" max="14606" width="14.140625" style="31" bestFit="1" customWidth="1"/>
    <col min="14607" max="14607" width="16.42578125" style="31" bestFit="1" customWidth="1"/>
    <col min="14608" max="14611" width="0" style="31" hidden="1" customWidth="1"/>
    <col min="14612" max="14613" width="12.85546875" style="31" customWidth="1"/>
    <col min="14614" max="14848" width="9.140625" style="31"/>
    <col min="14849" max="14849" width="2.140625" style="31" customWidth="1"/>
    <col min="14850" max="14850" width="10.140625" style="31" customWidth="1"/>
    <col min="14851" max="14851" width="7.140625" style="31" customWidth="1"/>
    <col min="14852" max="14852" width="60.5703125" style="31" customWidth="1"/>
    <col min="14853" max="14853" width="16.42578125" style="31" bestFit="1" customWidth="1"/>
    <col min="14854" max="14854" width="15.140625" style="31" bestFit="1" customWidth="1"/>
    <col min="14855" max="14855" width="14.7109375" style="31" bestFit="1" customWidth="1"/>
    <col min="14856" max="14856" width="12.7109375" style="31" bestFit="1" customWidth="1"/>
    <col min="14857" max="14857" width="14" style="31" bestFit="1" customWidth="1"/>
    <col min="14858" max="14858" width="14.7109375" style="31" bestFit="1" customWidth="1"/>
    <col min="14859" max="14859" width="14.140625" style="31" bestFit="1" customWidth="1"/>
    <col min="14860" max="14860" width="12.85546875" style="31" customWidth="1"/>
    <col min="14861" max="14861" width="13" style="31" bestFit="1" customWidth="1"/>
    <col min="14862" max="14862" width="14.140625" style="31" bestFit="1" customWidth="1"/>
    <col min="14863" max="14863" width="16.42578125" style="31" bestFit="1" customWidth="1"/>
    <col min="14864" max="14867" width="0" style="31" hidden="1" customWidth="1"/>
    <col min="14868" max="14869" width="12.85546875" style="31" customWidth="1"/>
    <col min="14870" max="15104" width="9.140625" style="31"/>
    <col min="15105" max="15105" width="2.140625" style="31" customWidth="1"/>
    <col min="15106" max="15106" width="10.140625" style="31" customWidth="1"/>
    <col min="15107" max="15107" width="7.140625" style="31" customWidth="1"/>
    <col min="15108" max="15108" width="60.5703125" style="31" customWidth="1"/>
    <col min="15109" max="15109" width="16.42578125" style="31" bestFit="1" customWidth="1"/>
    <col min="15110" max="15110" width="15.140625" style="31" bestFit="1" customWidth="1"/>
    <col min="15111" max="15111" width="14.7109375" style="31" bestFit="1" customWidth="1"/>
    <col min="15112" max="15112" width="12.7109375" style="31" bestFit="1" customWidth="1"/>
    <col min="15113" max="15113" width="14" style="31" bestFit="1" customWidth="1"/>
    <col min="15114" max="15114" width="14.7109375" style="31" bestFit="1" customWidth="1"/>
    <col min="15115" max="15115" width="14.140625" style="31" bestFit="1" customWidth="1"/>
    <col min="15116" max="15116" width="12.85546875" style="31" customWidth="1"/>
    <col min="15117" max="15117" width="13" style="31" bestFit="1" customWidth="1"/>
    <col min="15118" max="15118" width="14.140625" style="31" bestFit="1" customWidth="1"/>
    <col min="15119" max="15119" width="16.42578125" style="31" bestFit="1" customWidth="1"/>
    <col min="15120" max="15123" width="0" style="31" hidden="1" customWidth="1"/>
    <col min="15124" max="15125" width="12.85546875" style="31" customWidth="1"/>
    <col min="15126" max="15360" width="9.140625" style="31"/>
    <col min="15361" max="15361" width="2.140625" style="31" customWidth="1"/>
    <col min="15362" max="15362" width="10.140625" style="31" customWidth="1"/>
    <col min="15363" max="15363" width="7.140625" style="31" customWidth="1"/>
    <col min="15364" max="15364" width="60.5703125" style="31" customWidth="1"/>
    <col min="15365" max="15365" width="16.42578125" style="31" bestFit="1" customWidth="1"/>
    <col min="15366" max="15366" width="15.140625" style="31" bestFit="1" customWidth="1"/>
    <col min="15367" max="15367" width="14.7109375" style="31" bestFit="1" customWidth="1"/>
    <col min="15368" max="15368" width="12.7109375" style="31" bestFit="1" customWidth="1"/>
    <col min="15369" max="15369" width="14" style="31" bestFit="1" customWidth="1"/>
    <col min="15370" max="15370" width="14.7109375" style="31" bestFit="1" customWidth="1"/>
    <col min="15371" max="15371" width="14.140625" style="31" bestFit="1" customWidth="1"/>
    <col min="15372" max="15372" width="12.85546875" style="31" customWidth="1"/>
    <col min="15373" max="15373" width="13" style="31" bestFit="1" customWidth="1"/>
    <col min="15374" max="15374" width="14.140625" style="31" bestFit="1" customWidth="1"/>
    <col min="15375" max="15375" width="16.42578125" style="31" bestFit="1" customWidth="1"/>
    <col min="15376" max="15379" width="0" style="31" hidden="1" customWidth="1"/>
    <col min="15380" max="15381" width="12.85546875" style="31" customWidth="1"/>
    <col min="15382" max="15616" width="9.140625" style="31"/>
    <col min="15617" max="15617" width="2.140625" style="31" customWidth="1"/>
    <col min="15618" max="15618" width="10.140625" style="31" customWidth="1"/>
    <col min="15619" max="15619" width="7.140625" style="31" customWidth="1"/>
    <col min="15620" max="15620" width="60.5703125" style="31" customWidth="1"/>
    <col min="15621" max="15621" width="16.42578125" style="31" bestFit="1" customWidth="1"/>
    <col min="15622" max="15622" width="15.140625" style="31" bestFit="1" customWidth="1"/>
    <col min="15623" max="15623" width="14.7109375" style="31" bestFit="1" customWidth="1"/>
    <col min="15624" max="15624" width="12.7109375" style="31" bestFit="1" customWidth="1"/>
    <col min="15625" max="15625" width="14" style="31" bestFit="1" customWidth="1"/>
    <col min="15626" max="15626" width="14.7109375" style="31" bestFit="1" customWidth="1"/>
    <col min="15627" max="15627" width="14.140625" style="31" bestFit="1" customWidth="1"/>
    <col min="15628" max="15628" width="12.85546875" style="31" customWidth="1"/>
    <col min="15629" max="15629" width="13" style="31" bestFit="1" customWidth="1"/>
    <col min="15630" max="15630" width="14.140625" style="31" bestFit="1" customWidth="1"/>
    <col min="15631" max="15631" width="16.42578125" style="31" bestFit="1" customWidth="1"/>
    <col min="15632" max="15635" width="0" style="31" hidden="1" customWidth="1"/>
    <col min="15636" max="15637" width="12.85546875" style="31" customWidth="1"/>
    <col min="15638" max="15872" width="9.140625" style="31"/>
    <col min="15873" max="15873" width="2.140625" style="31" customWidth="1"/>
    <col min="15874" max="15874" width="10.140625" style="31" customWidth="1"/>
    <col min="15875" max="15875" width="7.140625" style="31" customWidth="1"/>
    <col min="15876" max="15876" width="60.5703125" style="31" customWidth="1"/>
    <col min="15877" max="15877" width="16.42578125" style="31" bestFit="1" customWidth="1"/>
    <col min="15878" max="15878" width="15.140625" style="31" bestFit="1" customWidth="1"/>
    <col min="15879" max="15879" width="14.7109375" style="31" bestFit="1" customWidth="1"/>
    <col min="15880" max="15880" width="12.7109375" style="31" bestFit="1" customWidth="1"/>
    <col min="15881" max="15881" width="14" style="31" bestFit="1" customWidth="1"/>
    <col min="15882" max="15882" width="14.7109375" style="31" bestFit="1" customWidth="1"/>
    <col min="15883" max="15883" width="14.140625" style="31" bestFit="1" customWidth="1"/>
    <col min="15884" max="15884" width="12.85546875" style="31" customWidth="1"/>
    <col min="15885" max="15885" width="13" style="31" bestFit="1" customWidth="1"/>
    <col min="15886" max="15886" width="14.140625" style="31" bestFit="1" customWidth="1"/>
    <col min="15887" max="15887" width="16.42578125" style="31" bestFit="1" customWidth="1"/>
    <col min="15888" max="15891" width="0" style="31" hidden="1" customWidth="1"/>
    <col min="15892" max="15893" width="12.85546875" style="31" customWidth="1"/>
    <col min="15894" max="16128" width="9.140625" style="31"/>
    <col min="16129" max="16129" width="2.140625" style="31" customWidth="1"/>
    <col min="16130" max="16130" width="10.140625" style="31" customWidth="1"/>
    <col min="16131" max="16131" width="7.140625" style="31" customWidth="1"/>
    <col min="16132" max="16132" width="60.5703125" style="31" customWidth="1"/>
    <col min="16133" max="16133" width="16.42578125" style="31" bestFit="1" customWidth="1"/>
    <col min="16134" max="16134" width="15.140625" style="31" bestFit="1" customWidth="1"/>
    <col min="16135" max="16135" width="14.7109375" style="31" bestFit="1" customWidth="1"/>
    <col min="16136" max="16136" width="12.7109375" style="31" bestFit="1" customWidth="1"/>
    <col min="16137" max="16137" width="14" style="31" bestFit="1" customWidth="1"/>
    <col min="16138" max="16138" width="14.7109375" style="31" bestFit="1" customWidth="1"/>
    <col min="16139" max="16139" width="14.140625" style="31" bestFit="1" customWidth="1"/>
    <col min="16140" max="16140" width="12.85546875" style="31" customWidth="1"/>
    <col min="16141" max="16141" width="13" style="31" bestFit="1" customWidth="1"/>
    <col min="16142" max="16142" width="14.140625" style="31" bestFit="1" customWidth="1"/>
    <col min="16143" max="16143" width="16.42578125" style="31" bestFit="1" customWidth="1"/>
    <col min="16144" max="16147" width="0" style="31" hidden="1" customWidth="1"/>
    <col min="16148" max="16149" width="12.85546875" style="31" customWidth="1"/>
    <col min="16150" max="16384" width="9.140625" style="31"/>
  </cols>
  <sheetData>
    <row r="1" spans="1:21" x14ac:dyDescent="0.2">
      <c r="A1" s="38"/>
      <c r="B1" s="38"/>
      <c r="C1" s="38"/>
      <c r="D1" s="114"/>
      <c r="E1" s="38"/>
      <c r="F1" s="38"/>
      <c r="G1" s="38"/>
      <c r="H1" s="38"/>
      <c r="I1" s="38"/>
      <c r="J1" s="38"/>
      <c r="K1" s="38"/>
      <c r="L1" s="136" t="s">
        <v>23</v>
      </c>
      <c r="M1" s="136"/>
      <c r="N1" s="136"/>
      <c r="O1" s="131"/>
    </row>
    <row r="2" spans="1:21" x14ac:dyDescent="0.2">
      <c r="A2" s="115"/>
      <c r="B2" s="115"/>
      <c r="C2" s="115"/>
      <c r="D2" s="116"/>
      <c r="E2" s="115"/>
      <c r="F2" s="115"/>
      <c r="G2" s="115"/>
      <c r="H2" s="115"/>
      <c r="I2" s="115"/>
      <c r="J2" s="115"/>
      <c r="K2" s="115"/>
      <c r="L2" s="115"/>
      <c r="M2" s="117" t="s">
        <v>2</v>
      </c>
      <c r="N2" s="117"/>
      <c r="O2" s="117"/>
    </row>
    <row r="3" spans="1:21" x14ac:dyDescent="0.2">
      <c r="A3" s="115"/>
      <c r="B3" s="115"/>
      <c r="C3" s="115"/>
      <c r="D3" s="116"/>
      <c r="E3" s="115"/>
      <c r="F3" s="115"/>
      <c r="G3" s="115"/>
      <c r="H3" s="115"/>
      <c r="I3" s="115"/>
      <c r="J3" s="115"/>
      <c r="K3" s="115"/>
      <c r="L3" s="115"/>
      <c r="M3" s="117" t="s">
        <v>3</v>
      </c>
      <c r="N3" s="117"/>
      <c r="O3" s="117"/>
    </row>
    <row r="4" spans="1:21" x14ac:dyDescent="0.2">
      <c r="A4" s="115"/>
      <c r="B4" s="115"/>
      <c r="C4" s="115"/>
      <c r="D4" s="116"/>
      <c r="E4" s="115"/>
      <c r="F4" s="115"/>
      <c r="G4" s="115"/>
      <c r="H4" s="115"/>
      <c r="I4" s="115"/>
      <c r="J4" s="115"/>
      <c r="K4" s="115"/>
      <c r="L4" s="115"/>
      <c r="M4" s="118" t="s">
        <v>10</v>
      </c>
      <c r="N4" s="117"/>
      <c r="O4" s="132"/>
    </row>
    <row r="5" spans="1:21" ht="25.5" customHeight="1" x14ac:dyDescent="0.2">
      <c r="A5" s="137" t="s">
        <v>24</v>
      </c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</row>
    <row r="6" spans="1:21" ht="26.25" x14ac:dyDescent="0.4">
      <c r="A6" s="137" t="s">
        <v>25</v>
      </c>
      <c r="B6" s="137"/>
      <c r="C6" s="137"/>
      <c r="D6" s="137"/>
      <c r="E6" s="137"/>
      <c r="F6" s="137"/>
      <c r="G6" s="137"/>
      <c r="H6" s="137"/>
      <c r="I6" s="137"/>
      <c r="J6" s="137"/>
      <c r="K6" s="137"/>
      <c r="L6" s="137"/>
      <c r="M6" s="137"/>
      <c r="N6" s="137"/>
      <c r="O6" s="137"/>
      <c r="P6" s="33"/>
      <c r="Q6" s="34"/>
      <c r="R6" s="34"/>
      <c r="S6" s="34"/>
      <c r="T6" s="34"/>
      <c r="U6" s="34"/>
    </row>
    <row r="7" spans="1:21" s="35" customFormat="1" ht="18" customHeight="1" thickBot="1" x14ac:dyDescent="0.25">
      <c r="A7" s="119"/>
      <c r="B7" s="119"/>
      <c r="C7" s="119"/>
      <c r="D7" s="120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21" t="s">
        <v>19</v>
      </c>
    </row>
    <row r="8" spans="1:21" s="35" customFormat="1" ht="12" customHeight="1" x14ac:dyDescent="0.2">
      <c r="A8" s="119"/>
      <c r="B8" s="138" t="s">
        <v>26</v>
      </c>
      <c r="C8" s="141" t="s">
        <v>27</v>
      </c>
      <c r="D8" s="141" t="s">
        <v>28</v>
      </c>
      <c r="E8" s="144" t="s">
        <v>29</v>
      </c>
      <c r="F8" s="145"/>
      <c r="G8" s="145"/>
      <c r="H8" s="145"/>
      <c r="I8" s="146"/>
      <c r="J8" s="144" t="s">
        <v>30</v>
      </c>
      <c r="K8" s="145"/>
      <c r="L8" s="145"/>
      <c r="M8" s="145"/>
      <c r="N8" s="146"/>
      <c r="O8" s="147" t="s">
        <v>31</v>
      </c>
    </row>
    <row r="9" spans="1:21" s="35" customFormat="1" ht="12.75" customHeight="1" x14ac:dyDescent="0.2">
      <c r="A9" s="119"/>
      <c r="B9" s="139"/>
      <c r="C9" s="142"/>
      <c r="D9" s="142"/>
      <c r="E9" s="150" t="s">
        <v>32</v>
      </c>
      <c r="F9" s="150" t="s">
        <v>33</v>
      </c>
      <c r="G9" s="134" t="s">
        <v>34</v>
      </c>
      <c r="H9" s="135"/>
      <c r="I9" s="150" t="s">
        <v>35</v>
      </c>
      <c r="J9" s="150" t="s">
        <v>32</v>
      </c>
      <c r="K9" s="150" t="s">
        <v>33</v>
      </c>
      <c r="L9" s="134" t="s">
        <v>34</v>
      </c>
      <c r="M9" s="135"/>
      <c r="N9" s="150" t="s">
        <v>35</v>
      </c>
      <c r="O9" s="148"/>
    </row>
    <row r="10" spans="1:21" ht="69.75" customHeight="1" thickBot="1" x14ac:dyDescent="0.25">
      <c r="A10" s="115"/>
      <c r="B10" s="140"/>
      <c r="C10" s="143"/>
      <c r="D10" s="143"/>
      <c r="E10" s="151"/>
      <c r="F10" s="151"/>
      <c r="G10" s="122" t="s">
        <v>36</v>
      </c>
      <c r="H10" s="122" t="s">
        <v>37</v>
      </c>
      <c r="I10" s="151"/>
      <c r="J10" s="151"/>
      <c r="K10" s="151"/>
      <c r="L10" s="122" t="s">
        <v>36</v>
      </c>
      <c r="M10" s="122" t="s">
        <v>37</v>
      </c>
      <c r="N10" s="151"/>
      <c r="O10" s="149"/>
      <c r="P10" s="32"/>
    </row>
    <row r="11" spans="1:21" x14ac:dyDescent="0.2">
      <c r="A11" s="115"/>
      <c r="B11" s="123"/>
      <c r="C11" s="124"/>
      <c r="D11" s="125" t="s">
        <v>38</v>
      </c>
      <c r="E11" s="126">
        <f>1137421048.3-10000+439648.9</f>
        <v>1137850697.2</v>
      </c>
      <c r="F11" s="126">
        <f>988870099.9-2159558+49648.9+40000</f>
        <v>986800190.79999995</v>
      </c>
      <c r="G11" s="126">
        <v>187466472.69999999</v>
      </c>
      <c r="H11" s="126">
        <v>8787081.1999999993</v>
      </c>
      <c r="I11" s="126">
        <f>78700630.8+2159558-10000-40000</f>
        <v>80810188.799999997</v>
      </c>
      <c r="J11" s="126">
        <f>131344714.2+375000</f>
        <v>131719714.2</v>
      </c>
      <c r="K11" s="126">
        <v>48090732.399999999</v>
      </c>
      <c r="L11" s="126">
        <v>6929976.7000000002</v>
      </c>
      <c r="M11" s="126">
        <v>2462526.6</v>
      </c>
      <c r="N11" s="126">
        <v>83253981.799999997</v>
      </c>
      <c r="O11" s="126">
        <f>1268765762.5-10000+439648.9+375000</f>
        <v>1269570411.4000001</v>
      </c>
    </row>
    <row r="12" spans="1:21" x14ac:dyDescent="0.2">
      <c r="A12" s="115"/>
      <c r="B12" s="127"/>
      <c r="C12" s="128"/>
      <c r="D12" s="129"/>
      <c r="E12" s="130"/>
      <c r="F12" s="130"/>
      <c r="G12" s="130"/>
      <c r="H12" s="130"/>
      <c r="I12" s="130"/>
      <c r="J12" s="130"/>
      <c r="K12" s="130"/>
      <c r="L12" s="130"/>
      <c r="M12" s="130"/>
      <c r="N12" s="130"/>
      <c r="O12" s="130"/>
    </row>
    <row r="13" spans="1:21" ht="13.5" x14ac:dyDescent="0.2">
      <c r="A13" s="115"/>
      <c r="B13" s="108" t="s">
        <v>39</v>
      </c>
      <c r="C13" s="108"/>
      <c r="D13" s="109" t="s">
        <v>40</v>
      </c>
      <c r="E13" s="110">
        <v>82180880.600000009</v>
      </c>
      <c r="F13" s="110">
        <v>75206976.700000003</v>
      </c>
      <c r="G13" s="110">
        <v>54715937.5</v>
      </c>
      <c r="H13" s="110">
        <v>1677810.2</v>
      </c>
      <c r="I13" s="110">
        <v>6973903.9000000004</v>
      </c>
      <c r="J13" s="110">
        <v>11730773.6</v>
      </c>
      <c r="K13" s="110">
        <v>6819880.6000000006</v>
      </c>
      <c r="L13" s="110">
        <v>2091908.4000000001</v>
      </c>
      <c r="M13" s="110">
        <v>132644</v>
      </c>
      <c r="N13" s="110">
        <v>4910893</v>
      </c>
      <c r="O13" s="110">
        <v>93911654.200000003</v>
      </c>
    </row>
    <row r="14" spans="1:21" ht="13.5" x14ac:dyDescent="0.2">
      <c r="A14" s="115"/>
      <c r="B14" s="108" t="s">
        <v>41</v>
      </c>
      <c r="C14" s="108"/>
      <c r="D14" s="109" t="s">
        <v>42</v>
      </c>
      <c r="E14" s="110">
        <v>13229008.800000001</v>
      </c>
      <c r="F14" s="110">
        <v>11060926</v>
      </c>
      <c r="G14" s="110">
        <v>7966189.4000000004</v>
      </c>
      <c r="H14" s="110">
        <v>269075</v>
      </c>
      <c r="I14" s="110">
        <v>2168082.7999999998</v>
      </c>
      <c r="J14" s="110">
        <v>39317.9</v>
      </c>
      <c r="K14" s="110">
        <v>32389.5</v>
      </c>
      <c r="L14" s="110">
        <v>9709.8000000000011</v>
      </c>
      <c r="M14" s="110">
        <v>2481.2000000000003</v>
      </c>
      <c r="N14" s="110">
        <v>6928.4000000000005</v>
      </c>
      <c r="O14" s="110">
        <v>13268326.700000001</v>
      </c>
    </row>
    <row r="15" spans="1:21" ht="25.5" x14ac:dyDescent="0.2">
      <c r="A15" s="115"/>
      <c r="B15" s="111" t="s">
        <v>43</v>
      </c>
      <c r="C15" s="111" t="s">
        <v>44</v>
      </c>
      <c r="D15" s="112" t="s">
        <v>45</v>
      </c>
      <c r="E15" s="113">
        <v>10825308.800000001</v>
      </c>
      <c r="F15" s="113">
        <v>9950908</v>
      </c>
      <c r="G15" s="113">
        <v>7133328.9000000004</v>
      </c>
      <c r="H15" s="113">
        <v>248023.9</v>
      </c>
      <c r="I15" s="113">
        <v>874400.8</v>
      </c>
      <c r="J15" s="113">
        <v>25977.5</v>
      </c>
      <c r="K15" s="113">
        <v>24454.100000000002</v>
      </c>
      <c r="L15" s="113">
        <v>4682.1000000000004</v>
      </c>
      <c r="M15" s="113">
        <v>1723</v>
      </c>
      <c r="N15" s="113">
        <v>1523.4</v>
      </c>
      <c r="O15" s="113">
        <v>10851286.300000001</v>
      </c>
    </row>
    <row r="16" spans="1:21" ht="13.5" x14ac:dyDescent="0.2">
      <c r="A16" s="115"/>
      <c r="B16" s="108" t="s">
        <v>46</v>
      </c>
      <c r="C16" s="108"/>
      <c r="D16" s="109" t="s">
        <v>47</v>
      </c>
      <c r="E16" s="110">
        <v>33593137.600000001</v>
      </c>
      <c r="F16" s="110">
        <v>32076094.400000002</v>
      </c>
      <c r="G16" s="110">
        <v>23505067</v>
      </c>
      <c r="H16" s="110">
        <v>627808.6</v>
      </c>
      <c r="I16" s="110">
        <v>1517043.2</v>
      </c>
      <c r="J16" s="110">
        <v>470561.9</v>
      </c>
      <c r="K16" s="110">
        <v>467189.7</v>
      </c>
      <c r="L16" s="110">
        <v>18938.3</v>
      </c>
      <c r="M16" s="110">
        <v>11167.6</v>
      </c>
      <c r="N16" s="110">
        <v>3372.2000000000003</v>
      </c>
      <c r="O16" s="110">
        <v>34063699.5</v>
      </c>
    </row>
    <row r="17" spans="1:15" ht="25.5" x14ac:dyDescent="0.2">
      <c r="A17" s="115"/>
      <c r="B17" s="111" t="s">
        <v>48</v>
      </c>
      <c r="C17" s="111" t="s">
        <v>44</v>
      </c>
      <c r="D17" s="112" t="s">
        <v>49</v>
      </c>
      <c r="E17" s="113">
        <v>32636239.900000002</v>
      </c>
      <c r="F17" s="113">
        <v>31119196.699999999</v>
      </c>
      <c r="G17" s="113">
        <v>22712346.800000001</v>
      </c>
      <c r="H17" s="113">
        <v>627808.6</v>
      </c>
      <c r="I17" s="113">
        <v>1517043.2</v>
      </c>
      <c r="J17" s="113">
        <v>470561.9</v>
      </c>
      <c r="K17" s="113">
        <v>467189.7</v>
      </c>
      <c r="L17" s="113">
        <v>18938.3</v>
      </c>
      <c r="M17" s="113">
        <v>11167.6</v>
      </c>
      <c r="N17" s="113">
        <v>3372.2000000000003</v>
      </c>
      <c r="O17" s="113">
        <v>33106801.800000001</v>
      </c>
    </row>
    <row r="18" spans="1:15" ht="13.5" x14ac:dyDescent="0.2">
      <c r="A18" s="115"/>
      <c r="B18" s="108" t="s">
        <v>50</v>
      </c>
      <c r="C18" s="108"/>
      <c r="D18" s="109" t="s">
        <v>51</v>
      </c>
      <c r="E18" s="110">
        <v>5407519.2000000002</v>
      </c>
      <c r="F18" s="110">
        <v>959328.4</v>
      </c>
      <c r="G18" s="110">
        <v>339242.8</v>
      </c>
      <c r="H18" s="110">
        <v>8293.5</v>
      </c>
      <c r="I18" s="110">
        <v>4448190.8</v>
      </c>
      <c r="J18" s="110">
        <v>1063280.8</v>
      </c>
      <c r="K18" s="110">
        <v>320833.19999999995</v>
      </c>
      <c r="L18" s="110">
        <v>0</v>
      </c>
      <c r="M18" s="110">
        <v>0</v>
      </c>
      <c r="N18" s="110">
        <v>742447.6</v>
      </c>
      <c r="O18" s="110">
        <v>6470800</v>
      </c>
    </row>
    <row r="19" spans="1:15" ht="13.5" x14ac:dyDescent="0.2">
      <c r="B19" s="108" t="s">
        <v>52</v>
      </c>
      <c r="C19" s="108"/>
      <c r="D19" s="109" t="s">
        <v>53</v>
      </c>
      <c r="E19" s="110">
        <v>4743289.7</v>
      </c>
      <c r="F19" s="110">
        <v>485178.9</v>
      </c>
      <c r="G19" s="110">
        <v>144672.5</v>
      </c>
      <c r="H19" s="110">
        <v>4034.4</v>
      </c>
      <c r="I19" s="110">
        <v>4258110.8</v>
      </c>
      <c r="J19" s="110">
        <v>1063280.8</v>
      </c>
      <c r="K19" s="110">
        <v>320833.19999999995</v>
      </c>
      <c r="L19" s="110">
        <v>0</v>
      </c>
      <c r="M19" s="110">
        <v>0</v>
      </c>
      <c r="N19" s="110">
        <v>742447.6</v>
      </c>
      <c r="O19" s="110">
        <v>5806570.5</v>
      </c>
    </row>
    <row r="20" spans="1:15" x14ac:dyDescent="0.2">
      <c r="B20" s="111" t="s">
        <v>54</v>
      </c>
      <c r="C20" s="111" t="s">
        <v>55</v>
      </c>
      <c r="D20" s="112" t="s">
        <v>56</v>
      </c>
      <c r="E20" s="113">
        <v>185317.80000000002</v>
      </c>
      <c r="F20" s="113">
        <v>185317.80000000002</v>
      </c>
      <c r="G20" s="113">
        <v>144672.5</v>
      </c>
      <c r="H20" s="113">
        <v>4034.4</v>
      </c>
      <c r="I20" s="113">
        <v>0</v>
      </c>
      <c r="J20" s="113">
        <v>8748.7000000000007</v>
      </c>
      <c r="K20" s="113">
        <v>5363.6</v>
      </c>
      <c r="L20" s="113">
        <v>0</v>
      </c>
      <c r="M20" s="113">
        <v>0</v>
      </c>
      <c r="N20" s="113">
        <v>3385.1</v>
      </c>
      <c r="O20" s="113">
        <v>194066.5</v>
      </c>
    </row>
    <row r="21" spans="1:15" x14ac:dyDescent="0.2">
      <c r="B21" s="111" t="s">
        <v>57</v>
      </c>
      <c r="C21" s="111" t="s">
        <v>58</v>
      </c>
      <c r="D21" s="112" t="s">
        <v>59</v>
      </c>
      <c r="E21" s="113">
        <v>8396.1</v>
      </c>
      <c r="F21" s="113">
        <v>0</v>
      </c>
      <c r="G21" s="113">
        <v>0</v>
      </c>
      <c r="H21" s="113">
        <v>0</v>
      </c>
      <c r="I21" s="113">
        <v>8396.1</v>
      </c>
      <c r="J21" s="113">
        <v>0</v>
      </c>
      <c r="K21" s="113">
        <v>0</v>
      </c>
      <c r="L21" s="113">
        <v>0</v>
      </c>
      <c r="M21" s="113">
        <v>0</v>
      </c>
      <c r="N21" s="113">
        <v>0</v>
      </c>
      <c r="O21" s="113">
        <v>8396.1</v>
      </c>
    </row>
    <row r="22" spans="1:15" ht="13.5" x14ac:dyDescent="0.2">
      <c r="B22" s="108" t="s">
        <v>60</v>
      </c>
      <c r="C22" s="111"/>
      <c r="D22" s="109" t="s">
        <v>61</v>
      </c>
      <c r="E22" s="110">
        <f>F22+I22</f>
        <v>309395263.20000005</v>
      </c>
      <c r="F22" s="110">
        <f>311534411.6-2159558</f>
        <v>309374853.60000002</v>
      </c>
      <c r="G22" s="110">
        <v>319232.7</v>
      </c>
      <c r="H22" s="110">
        <v>49729</v>
      </c>
      <c r="I22" s="110">
        <v>20409.599999999999</v>
      </c>
      <c r="J22" s="110">
        <v>1352958.6</v>
      </c>
      <c r="K22" s="110">
        <v>325641.5</v>
      </c>
      <c r="L22" s="110">
        <v>65910</v>
      </c>
      <c r="M22" s="110">
        <v>12996.500000000002</v>
      </c>
      <c r="N22" s="110">
        <v>1027317.1000000001</v>
      </c>
      <c r="O22" s="110">
        <f t="shared" ref="O22:O23" si="0">J22+E22</f>
        <v>310748221.80000007</v>
      </c>
    </row>
    <row r="23" spans="1:15" ht="13.5" x14ac:dyDescent="0.2">
      <c r="B23" s="108" t="s">
        <v>62</v>
      </c>
      <c r="C23" s="111"/>
      <c r="D23" s="109" t="s">
        <v>63</v>
      </c>
      <c r="E23" s="110">
        <f>F23+I23</f>
        <v>105835614.09999999</v>
      </c>
      <c r="F23" s="110">
        <f>107974762.5-2159558</f>
        <v>105815204.5</v>
      </c>
      <c r="G23" s="110">
        <v>257409.2</v>
      </c>
      <c r="H23" s="110">
        <v>47722</v>
      </c>
      <c r="I23" s="110">
        <v>20409.599999999999</v>
      </c>
      <c r="J23" s="110">
        <v>1157621.2</v>
      </c>
      <c r="K23" s="110">
        <v>168277.5</v>
      </c>
      <c r="L23" s="110">
        <v>1145.5999999999999</v>
      </c>
      <c r="M23" s="110">
        <v>1250.5999999999999</v>
      </c>
      <c r="N23" s="110">
        <v>989343.70000000007</v>
      </c>
      <c r="O23" s="110">
        <f t="shared" si="0"/>
        <v>106993235.3</v>
      </c>
    </row>
    <row r="24" spans="1:15" ht="38.25" x14ac:dyDescent="0.2">
      <c r="B24" s="111" t="s">
        <v>64</v>
      </c>
      <c r="C24" s="111" t="s">
        <v>65</v>
      </c>
      <c r="D24" s="112" t="s">
        <v>66</v>
      </c>
      <c r="E24" s="113">
        <f>F24+I24</f>
        <v>37169921</v>
      </c>
      <c r="F24" s="113">
        <f>39329479-2159558</f>
        <v>37169921</v>
      </c>
      <c r="G24" s="113">
        <v>0</v>
      </c>
      <c r="H24" s="113">
        <v>0</v>
      </c>
      <c r="I24" s="113">
        <v>0</v>
      </c>
      <c r="J24" s="113">
        <v>0</v>
      </c>
      <c r="K24" s="113">
        <v>0</v>
      </c>
      <c r="L24" s="113">
        <v>0</v>
      </c>
      <c r="M24" s="113">
        <v>0</v>
      </c>
      <c r="N24" s="113">
        <v>0</v>
      </c>
      <c r="O24" s="113">
        <f>J24+E24</f>
        <v>37169921</v>
      </c>
    </row>
    <row r="25" spans="1:15" ht="13.5" x14ac:dyDescent="0.2">
      <c r="B25" s="108" t="s">
        <v>67</v>
      </c>
      <c r="C25" s="108"/>
      <c r="D25" s="109" t="s">
        <v>68</v>
      </c>
      <c r="E25" s="110">
        <v>5505185.2000000002</v>
      </c>
      <c r="F25" s="110">
        <v>3752305.7</v>
      </c>
      <c r="G25" s="110">
        <v>2604412.3000000003</v>
      </c>
      <c r="H25" s="110">
        <v>406751.10000000003</v>
      </c>
      <c r="I25" s="110">
        <v>1752879.5</v>
      </c>
      <c r="J25" s="110">
        <v>4192335.3000000003</v>
      </c>
      <c r="K25" s="110">
        <v>2371442.5</v>
      </c>
      <c r="L25" s="110">
        <v>279099.8</v>
      </c>
      <c r="M25" s="110">
        <v>1594461</v>
      </c>
      <c r="N25" s="110">
        <v>1820892.8</v>
      </c>
      <c r="O25" s="110">
        <v>9697520.5</v>
      </c>
    </row>
    <row r="26" spans="1:15" ht="27" x14ac:dyDescent="0.2">
      <c r="B26" s="108" t="s">
        <v>69</v>
      </c>
      <c r="C26" s="108"/>
      <c r="D26" s="109" t="s">
        <v>70</v>
      </c>
      <c r="E26" s="110">
        <v>541578.69999999995</v>
      </c>
      <c r="F26" s="110">
        <v>490211.7</v>
      </c>
      <c r="G26" s="110">
        <v>326159.40000000002</v>
      </c>
      <c r="H26" s="110">
        <v>7678.5</v>
      </c>
      <c r="I26" s="110">
        <v>51367</v>
      </c>
      <c r="J26" s="110">
        <v>93515.7</v>
      </c>
      <c r="K26" s="110">
        <v>53569.5</v>
      </c>
      <c r="L26" s="110">
        <v>15602.2</v>
      </c>
      <c r="M26" s="110">
        <v>4456.9000000000005</v>
      </c>
      <c r="N26" s="110">
        <v>39946.200000000004</v>
      </c>
      <c r="O26" s="110">
        <v>635094.4</v>
      </c>
    </row>
    <row r="27" spans="1:15" ht="25.5" x14ac:dyDescent="0.2">
      <c r="B27" s="111" t="s">
        <v>71</v>
      </c>
      <c r="C27" s="111" t="s">
        <v>72</v>
      </c>
      <c r="D27" s="112" t="s">
        <v>73</v>
      </c>
      <c r="E27" s="113">
        <v>45570.9</v>
      </c>
      <c r="F27" s="113">
        <v>45570.9</v>
      </c>
      <c r="G27" s="113">
        <v>36625.199999999997</v>
      </c>
      <c r="H27" s="113">
        <v>510.6</v>
      </c>
      <c r="I27" s="113">
        <v>0</v>
      </c>
      <c r="J27" s="113">
        <v>30540</v>
      </c>
      <c r="K27" s="113">
        <v>27200.2</v>
      </c>
      <c r="L27" s="113">
        <v>5400.2</v>
      </c>
      <c r="M27" s="113">
        <v>3728.3</v>
      </c>
      <c r="N27" s="113">
        <v>3339.8</v>
      </c>
      <c r="O27" s="113">
        <v>76110.900000000009</v>
      </c>
    </row>
    <row r="28" spans="1:15" ht="13.5" x14ac:dyDescent="0.2">
      <c r="B28" s="108" t="s">
        <v>74</v>
      </c>
      <c r="C28" s="108"/>
      <c r="D28" s="109" t="s">
        <v>75</v>
      </c>
      <c r="E28" s="110">
        <f t="shared" ref="E28:E33" si="1">F28+I28</f>
        <v>1364140.1</v>
      </c>
      <c r="F28" s="110">
        <v>69140.100000000006</v>
      </c>
      <c r="G28" s="110">
        <v>47889.1</v>
      </c>
      <c r="H28" s="110">
        <v>1747.3</v>
      </c>
      <c r="I28" s="110">
        <f>795000+I30</f>
        <v>1295000</v>
      </c>
      <c r="J28" s="110">
        <v>44348434.099999994</v>
      </c>
      <c r="K28" s="110">
        <v>5687917.8999999994</v>
      </c>
      <c r="L28" s="110">
        <v>0</v>
      </c>
      <c r="M28" s="110">
        <v>0</v>
      </c>
      <c r="N28" s="110">
        <v>38660516.200000003</v>
      </c>
      <c r="O28" s="110">
        <f t="shared" ref="O28:O29" si="2">J28+E28</f>
        <v>45712574.199999996</v>
      </c>
    </row>
    <row r="29" spans="1:15" ht="13.5" x14ac:dyDescent="0.2">
      <c r="B29" s="108" t="s">
        <v>76</v>
      </c>
      <c r="C29" s="108"/>
      <c r="D29" s="109" t="s">
        <v>77</v>
      </c>
      <c r="E29" s="110">
        <f t="shared" si="1"/>
        <v>1364140.1</v>
      </c>
      <c r="F29" s="110">
        <v>69140.100000000006</v>
      </c>
      <c r="G29" s="110">
        <v>47889.1</v>
      </c>
      <c r="H29" s="110">
        <v>1747.3</v>
      </c>
      <c r="I29" s="110">
        <f>795000+I30</f>
        <v>1295000</v>
      </c>
      <c r="J29" s="110">
        <v>44348434.099999994</v>
      </c>
      <c r="K29" s="110">
        <v>5687917.8999999994</v>
      </c>
      <c r="L29" s="110">
        <v>0</v>
      </c>
      <c r="M29" s="110">
        <v>0</v>
      </c>
      <c r="N29" s="110">
        <v>38660516.200000003</v>
      </c>
      <c r="O29" s="110">
        <f t="shared" si="2"/>
        <v>45712574.199999996</v>
      </c>
    </row>
    <row r="30" spans="1:15" s="38" customFormat="1" ht="25.5" x14ac:dyDescent="0.2">
      <c r="B30" s="111"/>
      <c r="C30" s="111"/>
      <c r="D30" s="112" t="s">
        <v>78</v>
      </c>
      <c r="E30" s="113">
        <f t="shared" si="1"/>
        <v>500000</v>
      </c>
      <c r="F30" s="113"/>
      <c r="G30" s="113"/>
      <c r="H30" s="113"/>
      <c r="I30" s="113">
        <v>500000</v>
      </c>
      <c r="J30" s="113"/>
      <c r="K30" s="113"/>
      <c r="L30" s="113"/>
      <c r="M30" s="113"/>
      <c r="N30" s="113"/>
      <c r="O30" s="113">
        <f>J30+E30</f>
        <v>500000</v>
      </c>
    </row>
    <row r="31" spans="1:15" ht="27" x14ac:dyDescent="0.2">
      <c r="B31" s="108" t="s">
        <v>79</v>
      </c>
      <c r="C31" s="108"/>
      <c r="D31" s="109" t="s">
        <v>80</v>
      </c>
      <c r="E31" s="110">
        <f t="shared" si="1"/>
        <v>1714558</v>
      </c>
      <c r="F31" s="110">
        <v>0</v>
      </c>
      <c r="G31" s="110">
        <v>0</v>
      </c>
      <c r="H31" s="110">
        <v>0</v>
      </c>
      <c r="I31" s="110">
        <f>95000+I33+I34+I35+I36+I37+I38+I39+I40</f>
        <v>1714558</v>
      </c>
      <c r="J31" s="110">
        <v>22172967.199999999</v>
      </c>
      <c r="K31" s="110">
        <v>3990860.6</v>
      </c>
      <c r="L31" s="110">
        <v>0</v>
      </c>
      <c r="M31" s="110">
        <v>0</v>
      </c>
      <c r="N31" s="110">
        <v>18182106.600000001</v>
      </c>
      <c r="O31" s="110">
        <f t="shared" ref="O31:O32" si="3">J31+E31</f>
        <v>23887525.199999999</v>
      </c>
    </row>
    <row r="32" spans="1:15" ht="27" x14ac:dyDescent="0.2">
      <c r="B32" s="108" t="s">
        <v>81</v>
      </c>
      <c r="C32" s="108"/>
      <c r="D32" s="109" t="s">
        <v>80</v>
      </c>
      <c r="E32" s="110">
        <f t="shared" si="1"/>
        <v>1714558</v>
      </c>
      <c r="F32" s="110">
        <v>0</v>
      </c>
      <c r="G32" s="110">
        <v>0</v>
      </c>
      <c r="H32" s="110">
        <v>0</v>
      </c>
      <c r="I32" s="110">
        <f>95000+I33+I34+I35+I36+I37+I38+I39+I40</f>
        <v>1714558</v>
      </c>
      <c r="J32" s="110">
        <v>22172967.199999999</v>
      </c>
      <c r="K32" s="110">
        <v>3990860.6</v>
      </c>
      <c r="L32" s="110">
        <v>0</v>
      </c>
      <c r="M32" s="110">
        <v>0</v>
      </c>
      <c r="N32" s="110">
        <v>18182106.600000001</v>
      </c>
      <c r="O32" s="110">
        <f t="shared" si="3"/>
        <v>23887525.199999999</v>
      </c>
    </row>
    <row r="33" spans="2:15" ht="25.5" x14ac:dyDescent="0.2">
      <c r="B33" s="111"/>
      <c r="C33" s="111"/>
      <c r="D33" s="112" t="s">
        <v>82</v>
      </c>
      <c r="E33" s="113">
        <f t="shared" si="1"/>
        <v>10000</v>
      </c>
      <c r="F33" s="113"/>
      <c r="G33" s="113"/>
      <c r="H33" s="113"/>
      <c r="I33" s="113">
        <v>10000</v>
      </c>
      <c r="J33" s="113"/>
      <c r="K33" s="113"/>
      <c r="L33" s="113"/>
      <c r="M33" s="113"/>
      <c r="N33" s="113"/>
      <c r="O33" s="113">
        <f>E33+J33</f>
        <v>10000</v>
      </c>
    </row>
    <row r="34" spans="2:15" ht="25.5" x14ac:dyDescent="0.2">
      <c r="B34" s="111"/>
      <c r="C34" s="111"/>
      <c r="D34" s="112" t="s">
        <v>83</v>
      </c>
      <c r="E34" s="113">
        <f t="shared" ref="E34:E40" si="4">F34+I34</f>
        <v>200000</v>
      </c>
      <c r="F34" s="113"/>
      <c r="G34" s="113"/>
      <c r="H34" s="113"/>
      <c r="I34" s="113">
        <v>200000</v>
      </c>
      <c r="J34" s="113"/>
      <c r="K34" s="113"/>
      <c r="L34" s="113"/>
      <c r="M34" s="113"/>
      <c r="N34" s="113"/>
      <c r="O34" s="113">
        <f t="shared" ref="O34:O40" si="5">E34+J34</f>
        <v>200000</v>
      </c>
    </row>
    <row r="35" spans="2:15" ht="51" x14ac:dyDescent="0.2">
      <c r="B35" s="111"/>
      <c r="C35" s="111"/>
      <c r="D35" s="112" t="s">
        <v>84</v>
      </c>
      <c r="E35" s="113">
        <f t="shared" si="4"/>
        <v>300000</v>
      </c>
      <c r="F35" s="113"/>
      <c r="G35" s="113"/>
      <c r="H35" s="113"/>
      <c r="I35" s="113">
        <v>300000</v>
      </c>
      <c r="J35" s="113"/>
      <c r="K35" s="113"/>
      <c r="L35" s="113"/>
      <c r="M35" s="113"/>
      <c r="N35" s="113"/>
      <c r="O35" s="113">
        <f t="shared" si="5"/>
        <v>300000</v>
      </c>
    </row>
    <row r="36" spans="2:15" ht="51" x14ac:dyDescent="0.2">
      <c r="B36" s="111"/>
      <c r="C36" s="111"/>
      <c r="D36" s="112" t="s">
        <v>378</v>
      </c>
      <c r="E36" s="113">
        <f t="shared" si="4"/>
        <v>190000</v>
      </c>
      <c r="F36" s="113"/>
      <c r="G36" s="113"/>
      <c r="H36" s="113"/>
      <c r="I36" s="113">
        <v>190000</v>
      </c>
      <c r="J36" s="113"/>
      <c r="K36" s="113"/>
      <c r="L36" s="113"/>
      <c r="M36" s="113"/>
      <c r="N36" s="113"/>
      <c r="O36" s="113">
        <f t="shared" si="5"/>
        <v>190000</v>
      </c>
    </row>
    <row r="37" spans="2:15" ht="51" x14ac:dyDescent="0.2">
      <c r="B37" s="111"/>
      <c r="C37" s="111"/>
      <c r="D37" s="112" t="s">
        <v>85</v>
      </c>
      <c r="E37" s="113">
        <f t="shared" si="4"/>
        <v>30558</v>
      </c>
      <c r="F37" s="113"/>
      <c r="G37" s="113"/>
      <c r="H37" s="113"/>
      <c r="I37" s="113">
        <v>30558</v>
      </c>
      <c r="J37" s="113"/>
      <c r="K37" s="113"/>
      <c r="L37" s="113"/>
      <c r="M37" s="113"/>
      <c r="N37" s="113"/>
      <c r="O37" s="113">
        <f t="shared" si="5"/>
        <v>30558</v>
      </c>
    </row>
    <row r="38" spans="2:15" ht="51" x14ac:dyDescent="0.2">
      <c r="B38" s="111"/>
      <c r="C38" s="111"/>
      <c r="D38" s="112" t="s">
        <v>379</v>
      </c>
      <c r="E38" s="113">
        <f t="shared" si="4"/>
        <v>40000</v>
      </c>
      <c r="F38" s="113">
        <v>40000</v>
      </c>
      <c r="G38" s="113"/>
      <c r="H38" s="113"/>
      <c r="I38" s="113"/>
      <c r="J38" s="113"/>
      <c r="K38" s="113"/>
      <c r="L38" s="113"/>
      <c r="M38" s="113"/>
      <c r="N38" s="113"/>
      <c r="O38" s="113">
        <f t="shared" si="5"/>
        <v>40000</v>
      </c>
    </row>
    <row r="39" spans="2:15" ht="38.25" x14ac:dyDescent="0.2">
      <c r="B39" s="111"/>
      <c r="C39" s="111"/>
      <c r="D39" s="112" t="s">
        <v>86</v>
      </c>
      <c r="E39" s="113">
        <f t="shared" si="4"/>
        <v>300000</v>
      </c>
      <c r="F39" s="113"/>
      <c r="G39" s="113"/>
      <c r="H39" s="113"/>
      <c r="I39" s="113">
        <v>300000</v>
      </c>
      <c r="J39" s="113"/>
      <c r="K39" s="113"/>
      <c r="L39" s="113"/>
      <c r="M39" s="113"/>
      <c r="N39" s="113"/>
      <c r="O39" s="113">
        <f t="shared" si="5"/>
        <v>300000</v>
      </c>
    </row>
    <row r="40" spans="2:15" ht="25.5" x14ac:dyDescent="0.2">
      <c r="B40" s="111"/>
      <c r="C40" s="111"/>
      <c r="D40" s="112" t="s">
        <v>87</v>
      </c>
      <c r="E40" s="113">
        <f t="shared" si="4"/>
        <v>589000</v>
      </c>
      <c r="F40" s="113"/>
      <c r="G40" s="113"/>
      <c r="H40" s="113"/>
      <c r="I40" s="113">
        <v>589000</v>
      </c>
      <c r="J40" s="113"/>
      <c r="K40" s="113"/>
      <c r="L40" s="113"/>
      <c r="M40" s="113"/>
      <c r="N40" s="113"/>
      <c r="O40" s="113">
        <f t="shared" si="5"/>
        <v>589000</v>
      </c>
    </row>
    <row r="41" spans="2:15" ht="13.5" x14ac:dyDescent="0.2">
      <c r="B41" s="108" t="s">
        <v>88</v>
      </c>
      <c r="C41" s="108"/>
      <c r="D41" s="109" t="s">
        <v>89</v>
      </c>
      <c r="E41" s="110">
        <v>12665517.9</v>
      </c>
      <c r="F41" s="110">
        <v>12457224.300000001</v>
      </c>
      <c r="G41" s="110">
        <v>7999567.9000000004</v>
      </c>
      <c r="H41" s="110">
        <v>701600.1</v>
      </c>
      <c r="I41" s="110">
        <v>208293.6</v>
      </c>
      <c r="J41" s="110">
        <v>1334914.3</v>
      </c>
      <c r="K41" s="110">
        <v>1246677.3</v>
      </c>
      <c r="L41" s="110">
        <v>476017.2</v>
      </c>
      <c r="M41" s="110">
        <v>109847.7</v>
      </c>
      <c r="N41" s="110">
        <v>88237</v>
      </c>
      <c r="O41" s="110">
        <v>14000432.200000001</v>
      </c>
    </row>
    <row r="42" spans="2:15" ht="13.5" x14ac:dyDescent="0.2">
      <c r="B42" s="108" t="s">
        <v>90</v>
      </c>
      <c r="C42" s="108"/>
      <c r="D42" s="109" t="s">
        <v>91</v>
      </c>
      <c r="E42" s="110">
        <v>11632239.700000001</v>
      </c>
      <c r="F42" s="110">
        <v>11434270</v>
      </c>
      <c r="G42" s="110">
        <v>7539965.9000000004</v>
      </c>
      <c r="H42" s="110">
        <v>677930.1</v>
      </c>
      <c r="I42" s="110">
        <v>197969.7</v>
      </c>
      <c r="J42" s="110">
        <v>1312497.6000000001</v>
      </c>
      <c r="K42" s="110">
        <v>1225135.8</v>
      </c>
      <c r="L42" s="110">
        <v>463700.60000000003</v>
      </c>
      <c r="M42" s="110">
        <v>108730</v>
      </c>
      <c r="N42" s="110">
        <v>87361.8</v>
      </c>
      <c r="O42" s="110">
        <v>12944737.300000001</v>
      </c>
    </row>
    <row r="43" spans="2:15" ht="25.5" x14ac:dyDescent="0.2">
      <c r="B43" s="111" t="s">
        <v>92</v>
      </c>
      <c r="C43" s="111" t="s">
        <v>93</v>
      </c>
      <c r="D43" s="112" t="s">
        <v>94</v>
      </c>
      <c r="E43" s="113">
        <v>6642743.2999999998</v>
      </c>
      <c r="F43" s="113">
        <v>6462271.9000000004</v>
      </c>
      <c r="G43" s="113">
        <v>4284404.0999999996</v>
      </c>
      <c r="H43" s="113">
        <v>583749.5</v>
      </c>
      <c r="I43" s="113">
        <v>180471.4</v>
      </c>
      <c r="J43" s="113">
        <v>276870.3</v>
      </c>
      <c r="K43" s="113">
        <v>274543.7</v>
      </c>
      <c r="L43" s="113">
        <v>108915</v>
      </c>
      <c r="M43" s="113">
        <v>27635.600000000002</v>
      </c>
      <c r="N43" s="113">
        <v>2326.6</v>
      </c>
      <c r="O43" s="113">
        <v>6919613.6000000006</v>
      </c>
    </row>
    <row r="44" spans="2:15" ht="13.5" x14ac:dyDescent="0.2">
      <c r="B44" s="108" t="s">
        <v>95</v>
      </c>
      <c r="C44" s="108"/>
      <c r="D44" s="109" t="s">
        <v>96</v>
      </c>
      <c r="E44" s="110">
        <v>1485135.9000000001</v>
      </c>
      <c r="F44" s="110">
        <v>1378409.5</v>
      </c>
      <c r="G44" s="110">
        <v>1056136.3</v>
      </c>
      <c r="H44" s="110">
        <v>14022.7</v>
      </c>
      <c r="I44" s="110">
        <v>106726.40000000001</v>
      </c>
      <c r="J44" s="110">
        <v>0</v>
      </c>
      <c r="K44" s="110">
        <v>0</v>
      </c>
      <c r="L44" s="110">
        <v>0</v>
      </c>
      <c r="M44" s="110">
        <v>0</v>
      </c>
      <c r="N44" s="110">
        <v>0</v>
      </c>
      <c r="O44" s="110">
        <v>1485135.9000000001</v>
      </c>
    </row>
    <row r="45" spans="2:15" ht="13.5" x14ac:dyDescent="0.2">
      <c r="B45" s="108" t="s">
        <v>97</v>
      </c>
      <c r="C45" s="108"/>
      <c r="D45" s="109" t="s">
        <v>96</v>
      </c>
      <c r="E45" s="110">
        <v>1485135.9000000001</v>
      </c>
      <c r="F45" s="110">
        <v>1378409.5</v>
      </c>
      <c r="G45" s="110">
        <v>1056136.3</v>
      </c>
      <c r="H45" s="110">
        <v>14022.7</v>
      </c>
      <c r="I45" s="110">
        <v>106726.40000000001</v>
      </c>
      <c r="J45" s="110">
        <v>0</v>
      </c>
      <c r="K45" s="110">
        <v>0</v>
      </c>
      <c r="L45" s="110">
        <v>0</v>
      </c>
      <c r="M45" s="110">
        <v>0</v>
      </c>
      <c r="N45" s="110">
        <v>0</v>
      </c>
      <c r="O45" s="110">
        <v>1485135.9000000001</v>
      </c>
    </row>
    <row r="46" spans="2:15" x14ac:dyDescent="0.2">
      <c r="B46" s="111" t="s">
        <v>98</v>
      </c>
      <c r="C46" s="111" t="s">
        <v>99</v>
      </c>
      <c r="D46" s="112" t="s">
        <v>100</v>
      </c>
      <c r="E46" s="113">
        <v>1485135.9000000001</v>
      </c>
      <c r="F46" s="113">
        <v>1378409.5</v>
      </c>
      <c r="G46" s="113">
        <v>1056136.3</v>
      </c>
      <c r="H46" s="113">
        <v>14022.7</v>
      </c>
      <c r="I46" s="113">
        <v>106726.40000000001</v>
      </c>
      <c r="J46" s="113">
        <v>0</v>
      </c>
      <c r="K46" s="113">
        <v>0</v>
      </c>
      <c r="L46" s="113">
        <v>0</v>
      </c>
      <c r="M46" s="113">
        <v>0</v>
      </c>
      <c r="N46" s="113">
        <v>0</v>
      </c>
      <c r="O46" s="113">
        <v>1485135.9000000001</v>
      </c>
    </row>
    <row r="47" spans="2:15" ht="13.5" x14ac:dyDescent="0.2">
      <c r="B47" s="108" t="s">
        <v>101</v>
      </c>
      <c r="C47" s="108"/>
      <c r="D47" s="109" t="s">
        <v>102</v>
      </c>
      <c r="E47" s="110">
        <v>417543.60000000003</v>
      </c>
      <c r="F47" s="110">
        <v>417543.60000000003</v>
      </c>
      <c r="G47" s="110">
        <v>322646.59999999998</v>
      </c>
      <c r="H47" s="110">
        <v>20941</v>
      </c>
      <c r="I47" s="110">
        <v>0</v>
      </c>
      <c r="J47" s="110">
        <v>2153.1999999999998</v>
      </c>
      <c r="K47" s="110">
        <v>1904.7</v>
      </c>
      <c r="L47" s="110">
        <v>0</v>
      </c>
      <c r="M47" s="110">
        <v>430.8</v>
      </c>
      <c r="N47" s="110">
        <v>248.5</v>
      </c>
      <c r="O47" s="110">
        <v>419696.8</v>
      </c>
    </row>
    <row r="48" spans="2:15" ht="13.5" x14ac:dyDescent="0.2">
      <c r="B48" s="108" t="s">
        <v>103</v>
      </c>
      <c r="C48" s="108"/>
      <c r="D48" s="109" t="s">
        <v>104</v>
      </c>
      <c r="E48" s="110">
        <v>417543.60000000003</v>
      </c>
      <c r="F48" s="110">
        <v>417543.60000000003</v>
      </c>
      <c r="G48" s="110">
        <v>322646.59999999998</v>
      </c>
      <c r="H48" s="110">
        <v>20941</v>
      </c>
      <c r="I48" s="110">
        <v>0</v>
      </c>
      <c r="J48" s="110">
        <v>2153.1999999999998</v>
      </c>
      <c r="K48" s="110">
        <v>1904.7</v>
      </c>
      <c r="L48" s="110">
        <v>0</v>
      </c>
      <c r="M48" s="110">
        <v>430.8</v>
      </c>
      <c r="N48" s="110">
        <v>248.5</v>
      </c>
      <c r="O48" s="110">
        <v>419696.8</v>
      </c>
    </row>
    <row r="49" spans="2:15" x14ac:dyDescent="0.2">
      <c r="B49" s="111" t="s">
        <v>105</v>
      </c>
      <c r="C49" s="111" t="s">
        <v>106</v>
      </c>
      <c r="D49" s="112" t="s">
        <v>107</v>
      </c>
      <c r="E49" s="113">
        <v>417543.60000000003</v>
      </c>
      <c r="F49" s="113">
        <v>417543.60000000003</v>
      </c>
      <c r="G49" s="113">
        <v>322646.59999999998</v>
      </c>
      <c r="H49" s="113">
        <v>20941</v>
      </c>
      <c r="I49" s="113">
        <v>0</v>
      </c>
      <c r="J49" s="113">
        <v>2153.1999999999998</v>
      </c>
      <c r="K49" s="113">
        <v>1904.7</v>
      </c>
      <c r="L49" s="113">
        <v>0</v>
      </c>
      <c r="M49" s="113">
        <v>430.8</v>
      </c>
      <c r="N49" s="113">
        <v>248.5</v>
      </c>
      <c r="O49" s="113">
        <v>419696.8</v>
      </c>
    </row>
    <row r="50" spans="2:15" ht="13.5" x14ac:dyDescent="0.2">
      <c r="B50" s="108" t="s">
        <v>108</v>
      </c>
      <c r="C50" s="108"/>
      <c r="D50" s="109" t="s">
        <v>109</v>
      </c>
      <c r="E50" s="110">
        <v>267219.3</v>
      </c>
      <c r="F50" s="110">
        <v>267219.3</v>
      </c>
      <c r="G50" s="110">
        <v>206275.80000000002</v>
      </c>
      <c r="H50" s="110">
        <v>13515.9</v>
      </c>
      <c r="I50" s="110">
        <v>0</v>
      </c>
      <c r="J50" s="110">
        <v>13059.7</v>
      </c>
      <c r="K50" s="110">
        <v>10811.4</v>
      </c>
      <c r="L50" s="110">
        <v>6213.9000000000005</v>
      </c>
      <c r="M50" s="110">
        <v>107</v>
      </c>
      <c r="N50" s="110">
        <v>2248.3000000000002</v>
      </c>
      <c r="O50" s="110">
        <v>280279</v>
      </c>
    </row>
    <row r="51" spans="2:15" ht="13.5" x14ac:dyDescent="0.2">
      <c r="B51" s="108" t="s">
        <v>110</v>
      </c>
      <c r="C51" s="108"/>
      <c r="D51" s="109" t="s">
        <v>111</v>
      </c>
      <c r="E51" s="110">
        <v>267219.3</v>
      </c>
      <c r="F51" s="110">
        <v>267219.3</v>
      </c>
      <c r="G51" s="110">
        <v>206275.80000000002</v>
      </c>
      <c r="H51" s="110">
        <v>13515.9</v>
      </c>
      <c r="I51" s="110">
        <v>0</v>
      </c>
      <c r="J51" s="110">
        <v>13059.7</v>
      </c>
      <c r="K51" s="110">
        <v>10811.4</v>
      </c>
      <c r="L51" s="110">
        <v>6213.9000000000005</v>
      </c>
      <c r="M51" s="110">
        <v>107</v>
      </c>
      <c r="N51" s="110">
        <v>2248.3000000000002</v>
      </c>
      <c r="O51" s="110">
        <v>280279</v>
      </c>
    </row>
    <row r="52" spans="2:15" x14ac:dyDescent="0.2">
      <c r="B52" s="111" t="s">
        <v>112</v>
      </c>
      <c r="C52" s="111" t="s">
        <v>106</v>
      </c>
      <c r="D52" s="112" t="s">
        <v>113</v>
      </c>
      <c r="E52" s="113">
        <v>267219.3</v>
      </c>
      <c r="F52" s="113">
        <v>267219.3</v>
      </c>
      <c r="G52" s="113">
        <v>206275.80000000002</v>
      </c>
      <c r="H52" s="113">
        <v>13515.9</v>
      </c>
      <c r="I52" s="113">
        <v>0</v>
      </c>
      <c r="J52" s="113">
        <v>13059.7</v>
      </c>
      <c r="K52" s="113">
        <v>10811.4</v>
      </c>
      <c r="L52" s="113">
        <v>6213.9000000000005</v>
      </c>
      <c r="M52" s="113">
        <v>107</v>
      </c>
      <c r="N52" s="113">
        <v>2248.3000000000002</v>
      </c>
      <c r="O52" s="113">
        <v>280279</v>
      </c>
    </row>
    <row r="53" spans="2:15" ht="13.5" x14ac:dyDescent="0.2">
      <c r="B53" s="108" t="s">
        <v>114</v>
      </c>
      <c r="C53" s="108"/>
      <c r="D53" s="109" t="s">
        <v>115</v>
      </c>
      <c r="E53" s="110">
        <v>408645.9</v>
      </c>
      <c r="F53" s="110">
        <v>408645.9</v>
      </c>
      <c r="G53" s="110">
        <v>312707.20000000001</v>
      </c>
      <c r="H53" s="110">
        <v>22732.100000000002</v>
      </c>
      <c r="I53" s="110">
        <v>0</v>
      </c>
      <c r="J53" s="110">
        <v>30607.5</v>
      </c>
      <c r="K53" s="110">
        <v>19523.2</v>
      </c>
      <c r="L53" s="110">
        <v>10398.4</v>
      </c>
      <c r="M53" s="110">
        <v>2137.9</v>
      </c>
      <c r="N53" s="110">
        <v>11084.300000000001</v>
      </c>
      <c r="O53" s="110">
        <v>439253.4</v>
      </c>
    </row>
    <row r="54" spans="2:15" ht="13.5" x14ac:dyDescent="0.2">
      <c r="B54" s="108" t="s">
        <v>116</v>
      </c>
      <c r="C54" s="108"/>
      <c r="D54" s="109" t="s">
        <v>117</v>
      </c>
      <c r="E54" s="110">
        <v>408645.9</v>
      </c>
      <c r="F54" s="110">
        <v>408645.9</v>
      </c>
      <c r="G54" s="110">
        <v>312707.20000000001</v>
      </c>
      <c r="H54" s="110">
        <v>22732.100000000002</v>
      </c>
      <c r="I54" s="110">
        <v>0</v>
      </c>
      <c r="J54" s="110">
        <v>30607.5</v>
      </c>
      <c r="K54" s="110">
        <v>19523.2</v>
      </c>
      <c r="L54" s="110">
        <v>10398.4</v>
      </c>
      <c r="M54" s="110">
        <v>2137.9</v>
      </c>
      <c r="N54" s="110">
        <v>11084.300000000001</v>
      </c>
      <c r="O54" s="110">
        <v>439253.4</v>
      </c>
    </row>
    <row r="55" spans="2:15" x14ac:dyDescent="0.2">
      <c r="B55" s="111" t="s">
        <v>118</v>
      </c>
      <c r="C55" s="111" t="s">
        <v>106</v>
      </c>
      <c r="D55" s="112" t="s">
        <v>119</v>
      </c>
      <c r="E55" s="113">
        <v>408645.9</v>
      </c>
      <c r="F55" s="113">
        <v>408645.9</v>
      </c>
      <c r="G55" s="113">
        <v>312707.20000000001</v>
      </c>
      <c r="H55" s="113">
        <v>22732.100000000002</v>
      </c>
      <c r="I55" s="113">
        <v>0</v>
      </c>
      <c r="J55" s="113">
        <v>30607.5</v>
      </c>
      <c r="K55" s="113">
        <v>19523.2</v>
      </c>
      <c r="L55" s="113">
        <v>10398.4</v>
      </c>
      <c r="M55" s="113">
        <v>2137.9</v>
      </c>
      <c r="N55" s="113">
        <v>11084.300000000001</v>
      </c>
      <c r="O55" s="113">
        <v>439253.4</v>
      </c>
    </row>
    <row r="56" spans="2:15" ht="13.5" x14ac:dyDescent="0.2">
      <c r="B56" s="108" t="s">
        <v>120</v>
      </c>
      <c r="C56" s="108"/>
      <c r="D56" s="109" t="s">
        <v>121</v>
      </c>
      <c r="E56" s="110">
        <v>365621.5</v>
      </c>
      <c r="F56" s="110">
        <v>365621.5</v>
      </c>
      <c r="G56" s="110">
        <v>287967.2</v>
      </c>
      <c r="H56" s="110">
        <v>10239.799999999999</v>
      </c>
      <c r="I56" s="110">
        <v>0</v>
      </c>
      <c r="J56" s="110">
        <v>17843.400000000001</v>
      </c>
      <c r="K56" s="110">
        <v>17643.400000000001</v>
      </c>
      <c r="L56" s="110">
        <v>12342.1</v>
      </c>
      <c r="M56" s="110">
        <v>232.3</v>
      </c>
      <c r="N56" s="110">
        <v>200</v>
      </c>
      <c r="O56" s="110">
        <v>383464.9</v>
      </c>
    </row>
    <row r="57" spans="2:15" ht="13.5" x14ac:dyDescent="0.2">
      <c r="B57" s="108" t="s">
        <v>122</v>
      </c>
      <c r="C57" s="108"/>
      <c r="D57" s="109" t="s">
        <v>123</v>
      </c>
      <c r="E57" s="110">
        <v>365621.5</v>
      </c>
      <c r="F57" s="110">
        <v>365621.5</v>
      </c>
      <c r="G57" s="110">
        <v>287967.2</v>
      </c>
      <c r="H57" s="110">
        <v>10239.799999999999</v>
      </c>
      <c r="I57" s="110">
        <v>0</v>
      </c>
      <c r="J57" s="110">
        <v>17843.400000000001</v>
      </c>
      <c r="K57" s="110">
        <v>17643.400000000001</v>
      </c>
      <c r="L57" s="110">
        <v>12342.1</v>
      </c>
      <c r="M57" s="110">
        <v>232.3</v>
      </c>
      <c r="N57" s="110">
        <v>200</v>
      </c>
      <c r="O57" s="110">
        <v>383464.9</v>
      </c>
    </row>
    <row r="58" spans="2:15" x14ac:dyDescent="0.2">
      <c r="B58" s="111" t="s">
        <v>124</v>
      </c>
      <c r="C58" s="111" t="s">
        <v>106</v>
      </c>
      <c r="D58" s="112" t="s">
        <v>125</v>
      </c>
      <c r="E58" s="113">
        <v>365621.5</v>
      </c>
      <c r="F58" s="113">
        <v>365621.5</v>
      </c>
      <c r="G58" s="113">
        <v>287967.2</v>
      </c>
      <c r="H58" s="113">
        <v>10239.799999999999</v>
      </c>
      <c r="I58" s="113">
        <v>0</v>
      </c>
      <c r="J58" s="113">
        <v>17843.400000000001</v>
      </c>
      <c r="K58" s="113">
        <v>17643.400000000001</v>
      </c>
      <c r="L58" s="113">
        <v>12342.1</v>
      </c>
      <c r="M58" s="113">
        <v>232.3</v>
      </c>
      <c r="N58" s="113">
        <v>200</v>
      </c>
      <c r="O58" s="113">
        <v>383464.9</v>
      </c>
    </row>
    <row r="59" spans="2:15" ht="13.5" x14ac:dyDescent="0.2">
      <c r="B59" s="108" t="s">
        <v>126</v>
      </c>
      <c r="C59" s="108"/>
      <c r="D59" s="109" t="s">
        <v>127</v>
      </c>
      <c r="E59" s="110">
        <v>350172.8</v>
      </c>
      <c r="F59" s="110">
        <v>350172.8</v>
      </c>
      <c r="G59" s="110">
        <v>266926.8</v>
      </c>
      <c r="H59" s="110">
        <v>20813.7</v>
      </c>
      <c r="I59" s="110">
        <v>0</v>
      </c>
      <c r="J59" s="110">
        <v>7312.6</v>
      </c>
      <c r="K59" s="110">
        <v>3830.4</v>
      </c>
      <c r="L59" s="110">
        <v>41.6</v>
      </c>
      <c r="M59" s="110">
        <v>0</v>
      </c>
      <c r="N59" s="110">
        <v>3482.2000000000003</v>
      </c>
      <c r="O59" s="110">
        <v>357485.4</v>
      </c>
    </row>
    <row r="60" spans="2:15" ht="13.5" x14ac:dyDescent="0.2">
      <c r="B60" s="108" t="s">
        <v>128</v>
      </c>
      <c r="C60" s="108"/>
      <c r="D60" s="109" t="s">
        <v>129</v>
      </c>
      <c r="E60" s="110">
        <v>350172.8</v>
      </c>
      <c r="F60" s="110">
        <v>350172.8</v>
      </c>
      <c r="G60" s="110">
        <v>266926.8</v>
      </c>
      <c r="H60" s="110">
        <v>20813.7</v>
      </c>
      <c r="I60" s="110">
        <v>0</v>
      </c>
      <c r="J60" s="110">
        <v>7312.6</v>
      </c>
      <c r="K60" s="110">
        <v>3830.4</v>
      </c>
      <c r="L60" s="110">
        <v>41.6</v>
      </c>
      <c r="M60" s="110">
        <v>0</v>
      </c>
      <c r="N60" s="110">
        <v>3482.2000000000003</v>
      </c>
      <c r="O60" s="110">
        <v>357485.4</v>
      </c>
    </row>
    <row r="61" spans="2:15" x14ac:dyDescent="0.2">
      <c r="B61" s="111" t="s">
        <v>130</v>
      </c>
      <c r="C61" s="111" t="s">
        <v>106</v>
      </c>
      <c r="D61" s="112" t="s">
        <v>131</v>
      </c>
      <c r="E61" s="113">
        <v>350172.8</v>
      </c>
      <c r="F61" s="113">
        <v>350172.8</v>
      </c>
      <c r="G61" s="113">
        <v>266926.8</v>
      </c>
      <c r="H61" s="113">
        <v>20813.7</v>
      </c>
      <c r="I61" s="113">
        <v>0</v>
      </c>
      <c r="J61" s="113">
        <v>7312.6</v>
      </c>
      <c r="K61" s="113">
        <v>3830.4</v>
      </c>
      <c r="L61" s="113">
        <v>41.6</v>
      </c>
      <c r="M61" s="113">
        <v>0</v>
      </c>
      <c r="N61" s="113">
        <v>3482.2000000000003</v>
      </c>
      <c r="O61" s="113">
        <v>357485.4</v>
      </c>
    </row>
    <row r="62" spans="2:15" ht="13.5" x14ac:dyDescent="0.2">
      <c r="B62" s="108" t="s">
        <v>132</v>
      </c>
      <c r="C62" s="108"/>
      <c r="D62" s="109" t="s">
        <v>133</v>
      </c>
      <c r="E62" s="110">
        <v>257659.4</v>
      </c>
      <c r="F62" s="110">
        <v>257659.4</v>
      </c>
      <c r="G62" s="110">
        <v>197520.7</v>
      </c>
      <c r="H62" s="110">
        <v>14342.6</v>
      </c>
      <c r="I62" s="110">
        <v>0</v>
      </c>
      <c r="J62" s="110">
        <v>2023.6000000000001</v>
      </c>
      <c r="K62" s="110">
        <v>2023.6000000000001</v>
      </c>
      <c r="L62" s="110">
        <v>1115.0999999999999</v>
      </c>
      <c r="M62" s="110">
        <v>118.5</v>
      </c>
      <c r="N62" s="110">
        <v>0</v>
      </c>
      <c r="O62" s="110">
        <v>259683</v>
      </c>
    </row>
    <row r="63" spans="2:15" ht="13.5" x14ac:dyDescent="0.2">
      <c r="B63" s="108" t="s">
        <v>134</v>
      </c>
      <c r="C63" s="108"/>
      <c r="D63" s="109" t="s">
        <v>135</v>
      </c>
      <c r="E63" s="110">
        <v>257659.4</v>
      </c>
      <c r="F63" s="110">
        <v>257659.4</v>
      </c>
      <c r="G63" s="110">
        <v>197520.7</v>
      </c>
      <c r="H63" s="110">
        <v>14342.6</v>
      </c>
      <c r="I63" s="110">
        <v>0</v>
      </c>
      <c r="J63" s="110">
        <v>2023.6000000000001</v>
      </c>
      <c r="K63" s="110">
        <v>2023.6000000000001</v>
      </c>
      <c r="L63" s="110">
        <v>1115.0999999999999</v>
      </c>
      <c r="M63" s="110">
        <v>118.5</v>
      </c>
      <c r="N63" s="110">
        <v>0</v>
      </c>
      <c r="O63" s="110">
        <v>259683</v>
      </c>
    </row>
    <row r="64" spans="2:15" x14ac:dyDescent="0.2">
      <c r="B64" s="111" t="s">
        <v>136</v>
      </c>
      <c r="C64" s="111" t="s">
        <v>106</v>
      </c>
      <c r="D64" s="112" t="s">
        <v>137</v>
      </c>
      <c r="E64" s="113">
        <v>257659.4</v>
      </c>
      <c r="F64" s="113">
        <v>257659.4</v>
      </c>
      <c r="G64" s="113">
        <v>197520.7</v>
      </c>
      <c r="H64" s="113">
        <v>14342.6</v>
      </c>
      <c r="I64" s="113">
        <v>0</v>
      </c>
      <c r="J64" s="113">
        <v>2023.6000000000001</v>
      </c>
      <c r="K64" s="113">
        <v>2023.6000000000001</v>
      </c>
      <c r="L64" s="113">
        <v>1115.0999999999999</v>
      </c>
      <c r="M64" s="113">
        <v>118.5</v>
      </c>
      <c r="N64" s="113">
        <v>0</v>
      </c>
      <c r="O64" s="113">
        <v>259683</v>
      </c>
    </row>
    <row r="65" spans="2:15" ht="13.5" x14ac:dyDescent="0.2">
      <c r="B65" s="108" t="s">
        <v>138</v>
      </c>
      <c r="C65" s="108"/>
      <c r="D65" s="109" t="s">
        <v>139</v>
      </c>
      <c r="E65" s="110">
        <v>296961.3</v>
      </c>
      <c r="F65" s="110">
        <v>296961.3</v>
      </c>
      <c r="G65" s="110">
        <v>224269.4</v>
      </c>
      <c r="H65" s="110">
        <v>20575.400000000001</v>
      </c>
      <c r="I65" s="110">
        <v>0</v>
      </c>
      <c r="J65" s="110">
        <v>13504.300000000001</v>
      </c>
      <c r="K65" s="110">
        <v>13180.300000000001</v>
      </c>
      <c r="L65" s="110">
        <v>8942.9</v>
      </c>
      <c r="M65" s="110">
        <v>185.70000000000002</v>
      </c>
      <c r="N65" s="110">
        <v>324</v>
      </c>
      <c r="O65" s="110">
        <v>310465.60000000003</v>
      </c>
    </row>
    <row r="66" spans="2:15" ht="13.5" x14ac:dyDescent="0.2">
      <c r="B66" s="108" t="s">
        <v>140</v>
      </c>
      <c r="C66" s="108"/>
      <c r="D66" s="109" t="s">
        <v>141</v>
      </c>
      <c r="E66" s="110">
        <v>296961.3</v>
      </c>
      <c r="F66" s="110">
        <v>296961.3</v>
      </c>
      <c r="G66" s="110">
        <v>224269.4</v>
      </c>
      <c r="H66" s="110">
        <v>20575.400000000001</v>
      </c>
      <c r="I66" s="110">
        <v>0</v>
      </c>
      <c r="J66" s="110">
        <v>13504.300000000001</v>
      </c>
      <c r="K66" s="110">
        <v>13180.300000000001</v>
      </c>
      <c r="L66" s="110">
        <v>8942.9</v>
      </c>
      <c r="M66" s="110">
        <v>185.70000000000002</v>
      </c>
      <c r="N66" s="110">
        <v>324</v>
      </c>
      <c r="O66" s="110">
        <v>310465.60000000003</v>
      </c>
    </row>
    <row r="67" spans="2:15" x14ac:dyDescent="0.2">
      <c r="B67" s="111" t="s">
        <v>142</v>
      </c>
      <c r="C67" s="111" t="s">
        <v>106</v>
      </c>
      <c r="D67" s="112" t="s">
        <v>143</v>
      </c>
      <c r="E67" s="113">
        <v>296961.3</v>
      </c>
      <c r="F67" s="113">
        <v>296961.3</v>
      </c>
      <c r="G67" s="113">
        <v>224269.4</v>
      </c>
      <c r="H67" s="113">
        <v>20575.400000000001</v>
      </c>
      <c r="I67" s="113">
        <v>0</v>
      </c>
      <c r="J67" s="113">
        <v>13504.300000000001</v>
      </c>
      <c r="K67" s="113">
        <v>13180.300000000001</v>
      </c>
      <c r="L67" s="113">
        <v>8942.9</v>
      </c>
      <c r="M67" s="113">
        <v>185.70000000000002</v>
      </c>
      <c r="N67" s="113">
        <v>324</v>
      </c>
      <c r="O67" s="113">
        <v>310465.60000000003</v>
      </c>
    </row>
    <row r="68" spans="2:15" ht="13.5" x14ac:dyDescent="0.2">
      <c r="B68" s="108" t="s">
        <v>144</v>
      </c>
      <c r="C68" s="108"/>
      <c r="D68" s="109" t="s">
        <v>145</v>
      </c>
      <c r="E68" s="110">
        <v>302131.5</v>
      </c>
      <c r="F68" s="110">
        <v>302131.5</v>
      </c>
      <c r="G68" s="110">
        <v>234607.30000000002</v>
      </c>
      <c r="H68" s="110">
        <v>13387.4</v>
      </c>
      <c r="I68" s="110">
        <v>0</v>
      </c>
      <c r="J68" s="110">
        <v>6916.8</v>
      </c>
      <c r="K68" s="110">
        <v>6721.8</v>
      </c>
      <c r="L68" s="110">
        <v>4387</v>
      </c>
      <c r="M68" s="110">
        <v>204.70000000000002</v>
      </c>
      <c r="N68" s="110">
        <v>195</v>
      </c>
      <c r="O68" s="110">
        <v>309048.3</v>
      </c>
    </row>
    <row r="69" spans="2:15" ht="13.5" x14ac:dyDescent="0.2">
      <c r="B69" s="108" t="s">
        <v>146</v>
      </c>
      <c r="C69" s="108"/>
      <c r="D69" s="109" t="s">
        <v>147</v>
      </c>
      <c r="E69" s="110">
        <v>302131.5</v>
      </c>
      <c r="F69" s="110">
        <v>302131.5</v>
      </c>
      <c r="G69" s="110">
        <v>234607.30000000002</v>
      </c>
      <c r="H69" s="110">
        <v>13387.4</v>
      </c>
      <c r="I69" s="110">
        <v>0</v>
      </c>
      <c r="J69" s="110">
        <v>6916.8</v>
      </c>
      <c r="K69" s="110">
        <v>6721.8</v>
      </c>
      <c r="L69" s="110">
        <v>4387</v>
      </c>
      <c r="M69" s="110">
        <v>204.70000000000002</v>
      </c>
      <c r="N69" s="110">
        <v>195</v>
      </c>
      <c r="O69" s="110">
        <v>309048.3</v>
      </c>
    </row>
    <row r="70" spans="2:15" x14ac:dyDescent="0.2">
      <c r="B70" s="111" t="s">
        <v>148</v>
      </c>
      <c r="C70" s="111" t="s">
        <v>106</v>
      </c>
      <c r="D70" s="112" t="s">
        <v>149</v>
      </c>
      <c r="E70" s="113">
        <v>302131.5</v>
      </c>
      <c r="F70" s="113">
        <v>302131.5</v>
      </c>
      <c r="G70" s="113">
        <v>234607.30000000002</v>
      </c>
      <c r="H70" s="113">
        <v>13387.4</v>
      </c>
      <c r="I70" s="113">
        <v>0</v>
      </c>
      <c r="J70" s="113">
        <v>6916.8</v>
      </c>
      <c r="K70" s="113">
        <v>6721.8</v>
      </c>
      <c r="L70" s="113">
        <v>4387</v>
      </c>
      <c r="M70" s="113">
        <v>204.70000000000002</v>
      </c>
      <c r="N70" s="113">
        <v>195</v>
      </c>
      <c r="O70" s="113">
        <v>309048.3</v>
      </c>
    </row>
    <row r="71" spans="2:15" ht="13.5" x14ac:dyDescent="0.2">
      <c r="B71" s="108" t="s">
        <v>150</v>
      </c>
      <c r="C71" s="108"/>
      <c r="D71" s="109" t="s">
        <v>151</v>
      </c>
      <c r="E71" s="110">
        <v>410722.4</v>
      </c>
      <c r="F71" s="110">
        <v>410722.4</v>
      </c>
      <c r="G71" s="110">
        <v>305832.90000000002</v>
      </c>
      <c r="H71" s="110">
        <v>33472.699999999997</v>
      </c>
      <c r="I71" s="110">
        <v>0</v>
      </c>
      <c r="J71" s="110">
        <v>18150.400000000001</v>
      </c>
      <c r="K71" s="110">
        <v>17345.400000000001</v>
      </c>
      <c r="L71" s="110">
        <v>9742.2000000000007</v>
      </c>
      <c r="M71" s="110">
        <v>401.2</v>
      </c>
      <c r="N71" s="110">
        <v>805</v>
      </c>
      <c r="O71" s="110">
        <v>428872.8</v>
      </c>
    </row>
    <row r="72" spans="2:15" ht="13.5" x14ac:dyDescent="0.2">
      <c r="B72" s="108" t="s">
        <v>152</v>
      </c>
      <c r="C72" s="108"/>
      <c r="D72" s="109" t="s">
        <v>153</v>
      </c>
      <c r="E72" s="110">
        <v>410722.4</v>
      </c>
      <c r="F72" s="110">
        <v>410722.4</v>
      </c>
      <c r="G72" s="110">
        <v>305832.90000000002</v>
      </c>
      <c r="H72" s="110">
        <v>33472.699999999997</v>
      </c>
      <c r="I72" s="110">
        <v>0</v>
      </c>
      <c r="J72" s="110">
        <v>18150.400000000001</v>
      </c>
      <c r="K72" s="110">
        <v>17345.400000000001</v>
      </c>
      <c r="L72" s="110">
        <v>9742.2000000000007</v>
      </c>
      <c r="M72" s="110">
        <v>401.2</v>
      </c>
      <c r="N72" s="110">
        <v>805</v>
      </c>
      <c r="O72" s="110">
        <v>428872.8</v>
      </c>
    </row>
    <row r="73" spans="2:15" x14ac:dyDescent="0.2">
      <c r="B73" s="111" t="s">
        <v>154</v>
      </c>
      <c r="C73" s="111" t="s">
        <v>106</v>
      </c>
      <c r="D73" s="112" t="s">
        <v>155</v>
      </c>
      <c r="E73" s="113">
        <v>410722.4</v>
      </c>
      <c r="F73" s="113">
        <v>410722.4</v>
      </c>
      <c r="G73" s="113">
        <v>305832.90000000002</v>
      </c>
      <c r="H73" s="113">
        <v>33472.699999999997</v>
      </c>
      <c r="I73" s="113">
        <v>0</v>
      </c>
      <c r="J73" s="113">
        <v>18150.400000000001</v>
      </c>
      <c r="K73" s="113">
        <v>17345.400000000001</v>
      </c>
      <c r="L73" s="113">
        <v>9742.2000000000007</v>
      </c>
      <c r="M73" s="113">
        <v>401.2</v>
      </c>
      <c r="N73" s="113">
        <v>805</v>
      </c>
      <c r="O73" s="113">
        <v>428872.8</v>
      </c>
    </row>
    <row r="74" spans="2:15" ht="13.5" x14ac:dyDescent="0.2">
      <c r="B74" s="108" t="s">
        <v>156</v>
      </c>
      <c r="C74" s="108"/>
      <c r="D74" s="109" t="s">
        <v>157</v>
      </c>
      <c r="E74" s="110">
        <v>299897.5</v>
      </c>
      <c r="F74" s="110">
        <v>299897.5</v>
      </c>
      <c r="G74" s="110">
        <v>230725.6</v>
      </c>
      <c r="H74" s="110">
        <v>14796.6</v>
      </c>
      <c r="I74" s="110">
        <v>0</v>
      </c>
      <c r="J74" s="110">
        <v>7349.4000000000005</v>
      </c>
      <c r="K74" s="110">
        <v>7239.4000000000005</v>
      </c>
      <c r="L74" s="110">
        <v>5168</v>
      </c>
      <c r="M74" s="110">
        <v>159</v>
      </c>
      <c r="N74" s="110">
        <v>110</v>
      </c>
      <c r="O74" s="110">
        <v>307246.90000000002</v>
      </c>
    </row>
    <row r="75" spans="2:15" ht="13.5" x14ac:dyDescent="0.2">
      <c r="B75" s="108" t="s">
        <v>158</v>
      </c>
      <c r="C75" s="108"/>
      <c r="D75" s="109" t="s">
        <v>159</v>
      </c>
      <c r="E75" s="110">
        <v>299897.5</v>
      </c>
      <c r="F75" s="110">
        <v>299897.5</v>
      </c>
      <c r="G75" s="110">
        <v>230725.6</v>
      </c>
      <c r="H75" s="110">
        <v>14796.6</v>
      </c>
      <c r="I75" s="110">
        <v>0</v>
      </c>
      <c r="J75" s="110">
        <v>7349.4000000000005</v>
      </c>
      <c r="K75" s="110">
        <v>7239.4000000000005</v>
      </c>
      <c r="L75" s="110">
        <v>5168</v>
      </c>
      <c r="M75" s="110">
        <v>159</v>
      </c>
      <c r="N75" s="110">
        <v>110</v>
      </c>
      <c r="O75" s="110">
        <v>307246.90000000002</v>
      </c>
    </row>
    <row r="76" spans="2:15" x14ac:dyDescent="0.2">
      <c r="B76" s="111" t="s">
        <v>160</v>
      </c>
      <c r="C76" s="111" t="s">
        <v>106</v>
      </c>
      <c r="D76" s="112" t="s">
        <v>161</v>
      </c>
      <c r="E76" s="113">
        <v>299897.5</v>
      </c>
      <c r="F76" s="113">
        <v>299897.5</v>
      </c>
      <c r="G76" s="113">
        <v>230725.6</v>
      </c>
      <c r="H76" s="113">
        <v>14796.6</v>
      </c>
      <c r="I76" s="113">
        <v>0</v>
      </c>
      <c r="J76" s="113">
        <v>7349.4000000000005</v>
      </c>
      <c r="K76" s="113">
        <v>7239.4000000000005</v>
      </c>
      <c r="L76" s="113">
        <v>5168</v>
      </c>
      <c r="M76" s="113">
        <v>159</v>
      </c>
      <c r="N76" s="113">
        <v>110</v>
      </c>
      <c r="O76" s="113">
        <v>307246.90000000002</v>
      </c>
    </row>
    <row r="77" spans="2:15" ht="13.5" x14ac:dyDescent="0.2">
      <c r="B77" s="108" t="s">
        <v>162</v>
      </c>
      <c r="C77" s="108"/>
      <c r="D77" s="109" t="s">
        <v>163</v>
      </c>
      <c r="E77" s="110">
        <v>283441.40000000002</v>
      </c>
      <c r="F77" s="110">
        <v>283441.40000000002</v>
      </c>
      <c r="G77" s="110">
        <v>218934.6</v>
      </c>
      <c r="H77" s="110">
        <v>13298.2</v>
      </c>
      <c r="I77" s="110">
        <v>0</v>
      </c>
      <c r="J77" s="110">
        <v>587.79999999999995</v>
      </c>
      <c r="K77" s="110">
        <v>496.8</v>
      </c>
      <c r="L77" s="110">
        <v>0</v>
      </c>
      <c r="M77" s="110">
        <v>0</v>
      </c>
      <c r="N77" s="110">
        <v>91</v>
      </c>
      <c r="O77" s="110">
        <v>284029.2</v>
      </c>
    </row>
    <row r="78" spans="2:15" ht="13.5" x14ac:dyDescent="0.2">
      <c r="B78" s="108" t="s">
        <v>164</v>
      </c>
      <c r="C78" s="108"/>
      <c r="D78" s="109" t="s">
        <v>165</v>
      </c>
      <c r="E78" s="110">
        <v>283441.40000000002</v>
      </c>
      <c r="F78" s="110">
        <v>283441.40000000002</v>
      </c>
      <c r="G78" s="110">
        <v>218934.6</v>
      </c>
      <c r="H78" s="110">
        <v>13298.2</v>
      </c>
      <c r="I78" s="110">
        <v>0</v>
      </c>
      <c r="J78" s="110">
        <v>587.79999999999995</v>
      </c>
      <c r="K78" s="110">
        <v>496.8</v>
      </c>
      <c r="L78" s="110">
        <v>0</v>
      </c>
      <c r="M78" s="110">
        <v>0</v>
      </c>
      <c r="N78" s="110">
        <v>91</v>
      </c>
      <c r="O78" s="110">
        <v>284029.2</v>
      </c>
    </row>
    <row r="79" spans="2:15" x14ac:dyDescent="0.2">
      <c r="B79" s="111" t="s">
        <v>166</v>
      </c>
      <c r="C79" s="111" t="s">
        <v>106</v>
      </c>
      <c r="D79" s="112" t="s">
        <v>167</v>
      </c>
      <c r="E79" s="113">
        <v>283441.40000000002</v>
      </c>
      <c r="F79" s="113">
        <v>283441.40000000002</v>
      </c>
      <c r="G79" s="113">
        <v>218934.6</v>
      </c>
      <c r="H79" s="113">
        <v>13298.2</v>
      </c>
      <c r="I79" s="113">
        <v>0</v>
      </c>
      <c r="J79" s="113">
        <v>587.79999999999995</v>
      </c>
      <c r="K79" s="113">
        <v>496.8</v>
      </c>
      <c r="L79" s="113">
        <v>0</v>
      </c>
      <c r="M79" s="113">
        <v>0</v>
      </c>
      <c r="N79" s="113">
        <v>91</v>
      </c>
      <c r="O79" s="113">
        <v>284029.2</v>
      </c>
    </row>
    <row r="80" spans="2:15" ht="13.5" x14ac:dyDescent="0.2">
      <c r="B80" s="108" t="s">
        <v>168</v>
      </c>
      <c r="C80" s="108"/>
      <c r="D80" s="109" t="s">
        <v>169</v>
      </c>
      <c r="E80" s="110">
        <v>378278.3</v>
      </c>
      <c r="F80" s="110">
        <v>378278.3</v>
      </c>
      <c r="G80" s="110">
        <v>293890.5</v>
      </c>
      <c r="H80" s="110">
        <v>16589.8</v>
      </c>
      <c r="I80" s="110">
        <v>0</v>
      </c>
      <c r="J80" s="110">
        <v>15352.7</v>
      </c>
      <c r="K80" s="110">
        <v>14034.7</v>
      </c>
      <c r="L80" s="110">
        <v>8685.7000000000007</v>
      </c>
      <c r="M80" s="110">
        <v>372.40000000000003</v>
      </c>
      <c r="N80" s="110">
        <v>1318</v>
      </c>
      <c r="O80" s="110">
        <v>393631</v>
      </c>
    </row>
    <row r="81" spans="2:15" ht="13.5" x14ac:dyDescent="0.2">
      <c r="B81" s="108" t="s">
        <v>170</v>
      </c>
      <c r="C81" s="108"/>
      <c r="D81" s="109" t="s">
        <v>171</v>
      </c>
      <c r="E81" s="110">
        <v>378278.3</v>
      </c>
      <c r="F81" s="110">
        <v>378278.3</v>
      </c>
      <c r="G81" s="110">
        <v>293890.5</v>
      </c>
      <c r="H81" s="110">
        <v>16589.8</v>
      </c>
      <c r="I81" s="110">
        <v>0</v>
      </c>
      <c r="J81" s="110">
        <v>15352.7</v>
      </c>
      <c r="K81" s="110">
        <v>14034.7</v>
      </c>
      <c r="L81" s="110">
        <v>8685.7000000000007</v>
      </c>
      <c r="M81" s="110">
        <v>372.40000000000003</v>
      </c>
      <c r="N81" s="110">
        <v>1318</v>
      </c>
      <c r="O81" s="110">
        <v>393631</v>
      </c>
    </row>
    <row r="82" spans="2:15" x14ac:dyDescent="0.2">
      <c r="B82" s="111" t="s">
        <v>172</v>
      </c>
      <c r="C82" s="111" t="s">
        <v>106</v>
      </c>
      <c r="D82" s="112" t="s">
        <v>173</v>
      </c>
      <c r="E82" s="113">
        <v>378278.3</v>
      </c>
      <c r="F82" s="113">
        <v>378278.3</v>
      </c>
      <c r="G82" s="113">
        <v>293890.5</v>
      </c>
      <c r="H82" s="113">
        <v>16589.8</v>
      </c>
      <c r="I82" s="113">
        <v>0</v>
      </c>
      <c r="J82" s="113">
        <v>15352.7</v>
      </c>
      <c r="K82" s="113">
        <v>14034.7</v>
      </c>
      <c r="L82" s="113">
        <v>8685.7000000000007</v>
      </c>
      <c r="M82" s="113">
        <v>372.40000000000003</v>
      </c>
      <c r="N82" s="113">
        <v>1318</v>
      </c>
      <c r="O82" s="113">
        <v>393631</v>
      </c>
    </row>
    <row r="83" spans="2:15" ht="13.5" x14ac:dyDescent="0.2">
      <c r="B83" s="108" t="s">
        <v>174</v>
      </c>
      <c r="C83" s="108"/>
      <c r="D83" s="109" t="s">
        <v>175</v>
      </c>
      <c r="E83" s="110">
        <v>277557.90000000002</v>
      </c>
      <c r="F83" s="110">
        <v>277557.90000000002</v>
      </c>
      <c r="G83" s="110">
        <v>213256</v>
      </c>
      <c r="H83" s="110">
        <v>14787.2</v>
      </c>
      <c r="I83" s="110">
        <v>0</v>
      </c>
      <c r="J83" s="110">
        <v>8341.2999999999993</v>
      </c>
      <c r="K83" s="110">
        <v>8147.3</v>
      </c>
      <c r="L83" s="110">
        <v>5881.1</v>
      </c>
      <c r="M83" s="110">
        <v>199.6</v>
      </c>
      <c r="N83" s="110">
        <v>194</v>
      </c>
      <c r="O83" s="110">
        <v>285899.2</v>
      </c>
    </row>
    <row r="84" spans="2:15" ht="13.5" x14ac:dyDescent="0.2">
      <c r="B84" s="108" t="s">
        <v>176</v>
      </c>
      <c r="C84" s="108"/>
      <c r="D84" s="109" t="s">
        <v>177</v>
      </c>
      <c r="E84" s="110">
        <v>277557.90000000002</v>
      </c>
      <c r="F84" s="110">
        <v>277557.90000000002</v>
      </c>
      <c r="G84" s="110">
        <v>213256</v>
      </c>
      <c r="H84" s="110">
        <v>14787.2</v>
      </c>
      <c r="I84" s="110">
        <v>0</v>
      </c>
      <c r="J84" s="110">
        <v>8341.2999999999993</v>
      </c>
      <c r="K84" s="110">
        <v>8147.3</v>
      </c>
      <c r="L84" s="110">
        <v>5881.1</v>
      </c>
      <c r="M84" s="110">
        <v>199.6</v>
      </c>
      <c r="N84" s="110">
        <v>194</v>
      </c>
      <c r="O84" s="110">
        <v>285899.2</v>
      </c>
    </row>
    <row r="85" spans="2:15" x14ac:dyDescent="0.2">
      <c r="B85" s="111" t="s">
        <v>178</v>
      </c>
      <c r="C85" s="111" t="s">
        <v>106</v>
      </c>
      <c r="D85" s="112" t="s">
        <v>179</v>
      </c>
      <c r="E85" s="113">
        <v>277557.90000000002</v>
      </c>
      <c r="F85" s="113">
        <v>277557.90000000002</v>
      </c>
      <c r="G85" s="113">
        <v>213256</v>
      </c>
      <c r="H85" s="113">
        <v>14787.2</v>
      </c>
      <c r="I85" s="113">
        <v>0</v>
      </c>
      <c r="J85" s="113">
        <v>8341.2999999999993</v>
      </c>
      <c r="K85" s="113">
        <v>8147.3</v>
      </c>
      <c r="L85" s="113">
        <v>5881.1</v>
      </c>
      <c r="M85" s="113">
        <v>199.6</v>
      </c>
      <c r="N85" s="113">
        <v>194</v>
      </c>
      <c r="O85" s="113">
        <v>285899.2</v>
      </c>
    </row>
    <row r="86" spans="2:15" ht="13.5" x14ac:dyDescent="0.2">
      <c r="B86" s="108" t="s">
        <v>180</v>
      </c>
      <c r="C86" s="108"/>
      <c r="D86" s="109" t="s">
        <v>181</v>
      </c>
      <c r="E86" s="110">
        <v>383854.9</v>
      </c>
      <c r="F86" s="110">
        <v>383854.9</v>
      </c>
      <c r="G86" s="110">
        <v>296255.7</v>
      </c>
      <c r="H86" s="110">
        <v>18117.3</v>
      </c>
      <c r="I86" s="110">
        <v>0</v>
      </c>
      <c r="J86" s="110">
        <v>3199.2000000000003</v>
      </c>
      <c r="K86" s="110">
        <v>3134.2000000000003</v>
      </c>
      <c r="L86" s="110">
        <v>2169.9</v>
      </c>
      <c r="M86" s="110">
        <v>3</v>
      </c>
      <c r="N86" s="110">
        <v>65</v>
      </c>
      <c r="O86" s="110">
        <v>387054.10000000003</v>
      </c>
    </row>
    <row r="87" spans="2:15" ht="13.5" x14ac:dyDescent="0.2">
      <c r="B87" s="108" t="s">
        <v>182</v>
      </c>
      <c r="C87" s="108"/>
      <c r="D87" s="109" t="s">
        <v>183</v>
      </c>
      <c r="E87" s="110">
        <v>383854.9</v>
      </c>
      <c r="F87" s="110">
        <v>383854.9</v>
      </c>
      <c r="G87" s="110">
        <v>296255.7</v>
      </c>
      <c r="H87" s="110">
        <v>18117.3</v>
      </c>
      <c r="I87" s="110">
        <v>0</v>
      </c>
      <c r="J87" s="110">
        <v>3199.2000000000003</v>
      </c>
      <c r="K87" s="110">
        <v>3134.2000000000003</v>
      </c>
      <c r="L87" s="110">
        <v>2169.9</v>
      </c>
      <c r="M87" s="110">
        <v>3</v>
      </c>
      <c r="N87" s="110">
        <v>65</v>
      </c>
      <c r="O87" s="110">
        <v>387054.10000000003</v>
      </c>
    </row>
    <row r="88" spans="2:15" x14ac:dyDescent="0.2">
      <c r="B88" s="111" t="s">
        <v>184</v>
      </c>
      <c r="C88" s="111" t="s">
        <v>106</v>
      </c>
      <c r="D88" s="112" t="s">
        <v>185</v>
      </c>
      <c r="E88" s="113">
        <v>383854.9</v>
      </c>
      <c r="F88" s="113">
        <v>383854.9</v>
      </c>
      <c r="G88" s="113">
        <v>296255.7</v>
      </c>
      <c r="H88" s="113">
        <v>18117.3</v>
      </c>
      <c r="I88" s="113">
        <v>0</v>
      </c>
      <c r="J88" s="113">
        <v>3199.2000000000003</v>
      </c>
      <c r="K88" s="113">
        <v>3134.2000000000003</v>
      </c>
      <c r="L88" s="113">
        <v>2169.9</v>
      </c>
      <c r="M88" s="113">
        <v>3</v>
      </c>
      <c r="N88" s="113">
        <v>65</v>
      </c>
      <c r="O88" s="113">
        <v>387054.10000000003</v>
      </c>
    </row>
    <row r="89" spans="2:15" ht="13.5" x14ac:dyDescent="0.2">
      <c r="B89" s="108" t="s">
        <v>186</v>
      </c>
      <c r="C89" s="108"/>
      <c r="D89" s="109" t="s">
        <v>187</v>
      </c>
      <c r="E89" s="110">
        <v>346552.4</v>
      </c>
      <c r="F89" s="110">
        <v>346552.4</v>
      </c>
      <c r="G89" s="110">
        <v>266407.8</v>
      </c>
      <c r="H89" s="110">
        <v>19611.7</v>
      </c>
      <c r="I89" s="110">
        <v>0</v>
      </c>
      <c r="J89" s="110">
        <v>17771.7</v>
      </c>
      <c r="K89" s="110">
        <v>17256.7</v>
      </c>
      <c r="L89" s="110">
        <v>11971.800000000001</v>
      </c>
      <c r="M89" s="110">
        <v>450.1</v>
      </c>
      <c r="N89" s="110">
        <v>515</v>
      </c>
      <c r="O89" s="110">
        <v>364324.10000000003</v>
      </c>
    </row>
    <row r="90" spans="2:15" ht="13.5" x14ac:dyDescent="0.2">
      <c r="B90" s="108" t="s">
        <v>188</v>
      </c>
      <c r="C90" s="108"/>
      <c r="D90" s="109" t="s">
        <v>189</v>
      </c>
      <c r="E90" s="110">
        <v>346552.4</v>
      </c>
      <c r="F90" s="110">
        <v>346552.4</v>
      </c>
      <c r="G90" s="110">
        <v>266407.8</v>
      </c>
      <c r="H90" s="110">
        <v>19611.7</v>
      </c>
      <c r="I90" s="110">
        <v>0</v>
      </c>
      <c r="J90" s="110">
        <v>17771.7</v>
      </c>
      <c r="K90" s="110">
        <v>17256.7</v>
      </c>
      <c r="L90" s="110">
        <v>11971.800000000001</v>
      </c>
      <c r="M90" s="110">
        <v>450.1</v>
      </c>
      <c r="N90" s="110">
        <v>515</v>
      </c>
      <c r="O90" s="110">
        <v>364324.10000000003</v>
      </c>
    </row>
    <row r="91" spans="2:15" x14ac:dyDescent="0.2">
      <c r="B91" s="111" t="s">
        <v>190</v>
      </c>
      <c r="C91" s="111" t="s">
        <v>106</v>
      </c>
      <c r="D91" s="112" t="s">
        <v>191</v>
      </c>
      <c r="E91" s="113">
        <v>346552.4</v>
      </c>
      <c r="F91" s="113">
        <v>346552.4</v>
      </c>
      <c r="G91" s="113">
        <v>266407.8</v>
      </c>
      <c r="H91" s="113">
        <v>19611.7</v>
      </c>
      <c r="I91" s="113">
        <v>0</v>
      </c>
      <c r="J91" s="113">
        <v>17771.7</v>
      </c>
      <c r="K91" s="113">
        <v>17256.7</v>
      </c>
      <c r="L91" s="113">
        <v>11971.800000000001</v>
      </c>
      <c r="M91" s="113">
        <v>450.1</v>
      </c>
      <c r="N91" s="113">
        <v>515</v>
      </c>
      <c r="O91" s="113">
        <v>364324.10000000003</v>
      </c>
    </row>
    <row r="92" spans="2:15" ht="13.5" x14ac:dyDescent="0.2">
      <c r="B92" s="108" t="s">
        <v>192</v>
      </c>
      <c r="C92" s="108"/>
      <c r="D92" s="109" t="s">
        <v>193</v>
      </c>
      <c r="E92" s="110">
        <v>278981.59999999998</v>
      </c>
      <c r="F92" s="110">
        <v>278981.59999999998</v>
      </c>
      <c r="G92" s="110">
        <v>214863.5</v>
      </c>
      <c r="H92" s="110">
        <v>14783</v>
      </c>
      <c r="I92" s="110">
        <v>0</v>
      </c>
      <c r="J92" s="110">
        <v>12004.2</v>
      </c>
      <c r="K92" s="110">
        <v>11851.2</v>
      </c>
      <c r="L92" s="110">
        <v>7936</v>
      </c>
      <c r="M92" s="110">
        <v>351.40000000000003</v>
      </c>
      <c r="N92" s="110">
        <v>153</v>
      </c>
      <c r="O92" s="110">
        <v>290985.8</v>
      </c>
    </row>
    <row r="93" spans="2:15" ht="13.5" x14ac:dyDescent="0.2">
      <c r="B93" s="108" t="s">
        <v>194</v>
      </c>
      <c r="C93" s="108"/>
      <c r="D93" s="109" t="s">
        <v>195</v>
      </c>
      <c r="E93" s="110">
        <v>278981.59999999998</v>
      </c>
      <c r="F93" s="110">
        <v>278981.59999999998</v>
      </c>
      <c r="G93" s="110">
        <v>214863.5</v>
      </c>
      <c r="H93" s="110">
        <v>14783</v>
      </c>
      <c r="I93" s="110">
        <v>0</v>
      </c>
      <c r="J93" s="110">
        <v>12004.2</v>
      </c>
      <c r="K93" s="110">
        <v>11851.2</v>
      </c>
      <c r="L93" s="110">
        <v>7936</v>
      </c>
      <c r="M93" s="110">
        <v>351.40000000000003</v>
      </c>
      <c r="N93" s="110">
        <v>153</v>
      </c>
      <c r="O93" s="110">
        <v>290985.8</v>
      </c>
    </row>
    <row r="94" spans="2:15" x14ac:dyDescent="0.2">
      <c r="B94" s="111" t="s">
        <v>196</v>
      </c>
      <c r="C94" s="111" t="s">
        <v>106</v>
      </c>
      <c r="D94" s="112" t="s">
        <v>197</v>
      </c>
      <c r="E94" s="113">
        <v>278981.59999999998</v>
      </c>
      <c r="F94" s="113">
        <v>278981.59999999998</v>
      </c>
      <c r="G94" s="113">
        <v>214863.5</v>
      </c>
      <c r="H94" s="113">
        <v>14783</v>
      </c>
      <c r="I94" s="113">
        <v>0</v>
      </c>
      <c r="J94" s="113">
        <v>12004.2</v>
      </c>
      <c r="K94" s="113">
        <v>11851.2</v>
      </c>
      <c r="L94" s="113">
        <v>7936</v>
      </c>
      <c r="M94" s="113">
        <v>351.40000000000003</v>
      </c>
      <c r="N94" s="113">
        <v>153</v>
      </c>
      <c r="O94" s="113">
        <v>290985.8</v>
      </c>
    </row>
    <row r="95" spans="2:15" ht="13.5" x14ac:dyDescent="0.2">
      <c r="B95" s="108" t="s">
        <v>198</v>
      </c>
      <c r="C95" s="108"/>
      <c r="D95" s="109" t="s">
        <v>199</v>
      </c>
      <c r="E95" s="110">
        <v>285319.09999999998</v>
      </c>
      <c r="F95" s="110">
        <v>285319.09999999998</v>
      </c>
      <c r="G95" s="110">
        <v>222075.80000000002</v>
      </c>
      <c r="H95" s="110">
        <v>12287.5</v>
      </c>
      <c r="I95" s="110">
        <v>0</v>
      </c>
      <c r="J95" s="110">
        <v>4095.2000000000003</v>
      </c>
      <c r="K95" s="110">
        <v>3988.2000000000003</v>
      </c>
      <c r="L95" s="110">
        <v>2513.8000000000002</v>
      </c>
      <c r="M95" s="110">
        <v>271.2</v>
      </c>
      <c r="N95" s="110">
        <v>107</v>
      </c>
      <c r="O95" s="110">
        <v>289414.3</v>
      </c>
    </row>
    <row r="96" spans="2:15" ht="13.5" x14ac:dyDescent="0.2">
      <c r="B96" s="108" t="s">
        <v>200</v>
      </c>
      <c r="C96" s="108"/>
      <c r="D96" s="109" t="s">
        <v>201</v>
      </c>
      <c r="E96" s="110">
        <v>285319.09999999998</v>
      </c>
      <c r="F96" s="110">
        <v>285319.09999999998</v>
      </c>
      <c r="G96" s="110">
        <v>222075.80000000002</v>
      </c>
      <c r="H96" s="110">
        <v>12287.5</v>
      </c>
      <c r="I96" s="110">
        <v>0</v>
      </c>
      <c r="J96" s="110">
        <v>4095.2000000000003</v>
      </c>
      <c r="K96" s="110">
        <v>3988.2000000000003</v>
      </c>
      <c r="L96" s="110">
        <v>2513.8000000000002</v>
      </c>
      <c r="M96" s="110">
        <v>271.2</v>
      </c>
      <c r="N96" s="110">
        <v>107</v>
      </c>
      <c r="O96" s="110">
        <v>289414.3</v>
      </c>
    </row>
    <row r="97" spans="2:15" x14ac:dyDescent="0.2">
      <c r="B97" s="111" t="s">
        <v>202</v>
      </c>
      <c r="C97" s="111" t="s">
        <v>106</v>
      </c>
      <c r="D97" s="112" t="s">
        <v>203</v>
      </c>
      <c r="E97" s="113">
        <v>285319.09999999998</v>
      </c>
      <c r="F97" s="113">
        <v>285319.09999999998</v>
      </c>
      <c r="G97" s="113">
        <v>222075.80000000002</v>
      </c>
      <c r="H97" s="113">
        <v>12287.5</v>
      </c>
      <c r="I97" s="113">
        <v>0</v>
      </c>
      <c r="J97" s="113">
        <v>4095.2000000000003</v>
      </c>
      <c r="K97" s="113">
        <v>3988.2000000000003</v>
      </c>
      <c r="L97" s="113">
        <v>2513.8000000000002</v>
      </c>
      <c r="M97" s="113">
        <v>271.2</v>
      </c>
      <c r="N97" s="113">
        <v>107</v>
      </c>
      <c r="O97" s="113">
        <v>289414.3</v>
      </c>
    </row>
    <row r="98" spans="2:15" ht="13.5" x14ac:dyDescent="0.2">
      <c r="B98" s="108" t="s">
        <v>204</v>
      </c>
      <c r="C98" s="108"/>
      <c r="D98" s="109" t="s">
        <v>205</v>
      </c>
      <c r="E98" s="110">
        <v>287313</v>
      </c>
      <c r="F98" s="110">
        <v>287313</v>
      </c>
      <c r="G98" s="110">
        <v>222074.1</v>
      </c>
      <c r="H98" s="110">
        <v>13633.7</v>
      </c>
      <c r="I98" s="110">
        <v>0</v>
      </c>
      <c r="J98" s="110">
        <v>11209.1</v>
      </c>
      <c r="K98" s="110">
        <v>10468.4</v>
      </c>
      <c r="L98" s="110">
        <v>6422.8</v>
      </c>
      <c r="M98" s="110">
        <v>283.8</v>
      </c>
      <c r="N98" s="110">
        <v>740.7</v>
      </c>
      <c r="O98" s="110">
        <v>298522.10000000003</v>
      </c>
    </row>
    <row r="99" spans="2:15" ht="13.5" x14ac:dyDescent="0.2">
      <c r="B99" s="108" t="s">
        <v>206</v>
      </c>
      <c r="C99" s="108"/>
      <c r="D99" s="109" t="s">
        <v>207</v>
      </c>
      <c r="E99" s="110">
        <v>287313</v>
      </c>
      <c r="F99" s="110">
        <v>287313</v>
      </c>
      <c r="G99" s="110">
        <v>222074.1</v>
      </c>
      <c r="H99" s="110">
        <v>13633.7</v>
      </c>
      <c r="I99" s="110">
        <v>0</v>
      </c>
      <c r="J99" s="110">
        <v>11209.1</v>
      </c>
      <c r="K99" s="110">
        <v>10468.4</v>
      </c>
      <c r="L99" s="110">
        <v>6422.8</v>
      </c>
      <c r="M99" s="110">
        <v>283.8</v>
      </c>
      <c r="N99" s="110">
        <v>740.7</v>
      </c>
      <c r="O99" s="110">
        <v>298522.10000000003</v>
      </c>
    </row>
    <row r="100" spans="2:15" x14ac:dyDescent="0.2">
      <c r="B100" s="111" t="s">
        <v>208</v>
      </c>
      <c r="C100" s="111" t="s">
        <v>106</v>
      </c>
      <c r="D100" s="112" t="s">
        <v>209</v>
      </c>
      <c r="E100" s="113">
        <v>287313</v>
      </c>
      <c r="F100" s="113">
        <v>287313</v>
      </c>
      <c r="G100" s="113">
        <v>222074.1</v>
      </c>
      <c r="H100" s="113">
        <v>13633.7</v>
      </c>
      <c r="I100" s="113">
        <v>0</v>
      </c>
      <c r="J100" s="113">
        <v>11209.1</v>
      </c>
      <c r="K100" s="113">
        <v>10468.4</v>
      </c>
      <c r="L100" s="113">
        <v>6422.8</v>
      </c>
      <c r="M100" s="113">
        <v>283.8</v>
      </c>
      <c r="N100" s="113">
        <v>740.7</v>
      </c>
      <c r="O100" s="113">
        <v>298522.10000000003</v>
      </c>
    </row>
    <row r="101" spans="2:15" ht="13.5" x14ac:dyDescent="0.2">
      <c r="B101" s="108" t="s">
        <v>210</v>
      </c>
      <c r="C101" s="108"/>
      <c r="D101" s="109" t="s">
        <v>211</v>
      </c>
      <c r="E101" s="110">
        <v>461502.2</v>
      </c>
      <c r="F101" s="110">
        <v>461502.2</v>
      </c>
      <c r="G101" s="110">
        <v>356015.7</v>
      </c>
      <c r="H101" s="110">
        <v>21099.200000000001</v>
      </c>
      <c r="I101" s="110">
        <v>0</v>
      </c>
      <c r="J101" s="110">
        <v>12855.5</v>
      </c>
      <c r="K101" s="110">
        <v>11607.9</v>
      </c>
      <c r="L101" s="110">
        <v>7815</v>
      </c>
      <c r="M101" s="110">
        <v>66.900000000000006</v>
      </c>
      <c r="N101" s="110">
        <v>1247.5999999999999</v>
      </c>
      <c r="O101" s="110">
        <v>474357.7</v>
      </c>
    </row>
    <row r="102" spans="2:15" ht="13.5" x14ac:dyDescent="0.2">
      <c r="B102" s="108" t="s">
        <v>212</v>
      </c>
      <c r="C102" s="108"/>
      <c r="D102" s="109" t="s">
        <v>213</v>
      </c>
      <c r="E102" s="110">
        <v>461502.2</v>
      </c>
      <c r="F102" s="110">
        <v>461502.2</v>
      </c>
      <c r="G102" s="110">
        <v>356015.7</v>
      </c>
      <c r="H102" s="110">
        <v>21099.200000000001</v>
      </c>
      <c r="I102" s="110">
        <v>0</v>
      </c>
      <c r="J102" s="110">
        <v>12855.5</v>
      </c>
      <c r="K102" s="110">
        <v>11607.9</v>
      </c>
      <c r="L102" s="110">
        <v>7815</v>
      </c>
      <c r="M102" s="110">
        <v>66.900000000000006</v>
      </c>
      <c r="N102" s="110">
        <v>1247.5999999999999</v>
      </c>
      <c r="O102" s="110">
        <v>474357.7</v>
      </c>
    </row>
    <row r="103" spans="2:15" x14ac:dyDescent="0.2">
      <c r="B103" s="111" t="s">
        <v>214</v>
      </c>
      <c r="C103" s="111" t="s">
        <v>106</v>
      </c>
      <c r="D103" s="112" t="s">
        <v>215</v>
      </c>
      <c r="E103" s="113">
        <v>461502.2</v>
      </c>
      <c r="F103" s="113">
        <v>461502.2</v>
      </c>
      <c r="G103" s="113">
        <v>356015.7</v>
      </c>
      <c r="H103" s="113">
        <v>21099.200000000001</v>
      </c>
      <c r="I103" s="113">
        <v>0</v>
      </c>
      <c r="J103" s="113">
        <v>12855.5</v>
      </c>
      <c r="K103" s="113">
        <v>11607.9</v>
      </c>
      <c r="L103" s="113">
        <v>7815</v>
      </c>
      <c r="M103" s="113">
        <v>66.900000000000006</v>
      </c>
      <c r="N103" s="113">
        <v>1247.5999999999999</v>
      </c>
      <c r="O103" s="113">
        <v>474357.7</v>
      </c>
    </row>
    <row r="104" spans="2:15" ht="13.5" x14ac:dyDescent="0.2">
      <c r="B104" s="108" t="s">
        <v>216</v>
      </c>
      <c r="C104" s="108"/>
      <c r="D104" s="109" t="s">
        <v>217</v>
      </c>
      <c r="E104" s="110">
        <v>270554.2</v>
      </c>
      <c r="F104" s="110">
        <v>270554.2</v>
      </c>
      <c r="G104" s="110">
        <v>208093.4</v>
      </c>
      <c r="H104" s="110">
        <v>14423.2</v>
      </c>
      <c r="I104" s="110">
        <v>0</v>
      </c>
      <c r="J104" s="110">
        <v>613.79999999999995</v>
      </c>
      <c r="K104" s="110">
        <v>613.79999999999995</v>
      </c>
      <c r="L104" s="110">
        <v>109.8</v>
      </c>
      <c r="M104" s="110">
        <v>87</v>
      </c>
      <c r="N104" s="110">
        <v>0</v>
      </c>
      <c r="O104" s="110">
        <v>271168</v>
      </c>
    </row>
    <row r="105" spans="2:15" ht="13.5" x14ac:dyDescent="0.2">
      <c r="B105" s="108" t="s">
        <v>218</v>
      </c>
      <c r="C105" s="108"/>
      <c r="D105" s="109" t="s">
        <v>219</v>
      </c>
      <c r="E105" s="110">
        <v>270554.2</v>
      </c>
      <c r="F105" s="110">
        <v>270554.2</v>
      </c>
      <c r="G105" s="110">
        <v>208093.4</v>
      </c>
      <c r="H105" s="110">
        <v>14423.2</v>
      </c>
      <c r="I105" s="110">
        <v>0</v>
      </c>
      <c r="J105" s="110">
        <v>613.79999999999995</v>
      </c>
      <c r="K105" s="110">
        <v>613.79999999999995</v>
      </c>
      <c r="L105" s="110">
        <v>109.8</v>
      </c>
      <c r="M105" s="110">
        <v>87</v>
      </c>
      <c r="N105" s="110">
        <v>0</v>
      </c>
      <c r="O105" s="110">
        <v>271168</v>
      </c>
    </row>
    <row r="106" spans="2:15" x14ac:dyDescent="0.2">
      <c r="B106" s="111" t="s">
        <v>220</v>
      </c>
      <c r="C106" s="111" t="s">
        <v>106</v>
      </c>
      <c r="D106" s="112" t="s">
        <v>221</v>
      </c>
      <c r="E106" s="113">
        <v>270554.2</v>
      </c>
      <c r="F106" s="113">
        <v>270554.2</v>
      </c>
      <c r="G106" s="113">
        <v>208093.4</v>
      </c>
      <c r="H106" s="113">
        <v>14423.2</v>
      </c>
      <c r="I106" s="113">
        <v>0</v>
      </c>
      <c r="J106" s="113">
        <v>613.79999999999995</v>
      </c>
      <c r="K106" s="113">
        <v>613.79999999999995</v>
      </c>
      <c r="L106" s="113">
        <v>109.8</v>
      </c>
      <c r="M106" s="113">
        <v>87</v>
      </c>
      <c r="N106" s="113">
        <v>0</v>
      </c>
      <c r="O106" s="113">
        <v>271168</v>
      </c>
    </row>
    <row r="107" spans="2:15" ht="13.5" x14ac:dyDescent="0.2">
      <c r="B107" s="108" t="s">
        <v>222</v>
      </c>
      <c r="C107" s="108"/>
      <c r="D107" s="109" t="s">
        <v>223</v>
      </c>
      <c r="E107" s="110">
        <v>289306.59999999998</v>
      </c>
      <c r="F107" s="110">
        <v>289306.59999999998</v>
      </c>
      <c r="G107" s="110">
        <v>221542.2</v>
      </c>
      <c r="H107" s="110">
        <v>17000.099999999999</v>
      </c>
      <c r="I107" s="110">
        <v>0</v>
      </c>
      <c r="J107" s="110">
        <v>1106.5</v>
      </c>
      <c r="K107" s="110">
        <v>889.2</v>
      </c>
      <c r="L107" s="110">
        <v>0</v>
      </c>
      <c r="M107" s="110">
        <v>200</v>
      </c>
      <c r="N107" s="110">
        <v>217.3</v>
      </c>
      <c r="O107" s="110">
        <v>290413.09999999998</v>
      </c>
    </row>
    <row r="108" spans="2:15" ht="13.5" x14ac:dyDescent="0.2">
      <c r="B108" s="108" t="s">
        <v>224</v>
      </c>
      <c r="C108" s="108"/>
      <c r="D108" s="109" t="s">
        <v>225</v>
      </c>
      <c r="E108" s="110">
        <v>289306.59999999998</v>
      </c>
      <c r="F108" s="110">
        <v>289306.59999999998</v>
      </c>
      <c r="G108" s="110">
        <v>221542.2</v>
      </c>
      <c r="H108" s="110">
        <v>17000.099999999999</v>
      </c>
      <c r="I108" s="110">
        <v>0</v>
      </c>
      <c r="J108" s="110">
        <v>1106.5</v>
      </c>
      <c r="K108" s="110">
        <v>889.2</v>
      </c>
      <c r="L108" s="110">
        <v>0</v>
      </c>
      <c r="M108" s="110">
        <v>200</v>
      </c>
      <c r="N108" s="110">
        <v>217.3</v>
      </c>
      <c r="O108" s="110">
        <v>290413.09999999998</v>
      </c>
    </row>
    <row r="109" spans="2:15" x14ac:dyDescent="0.2">
      <c r="B109" s="111" t="s">
        <v>226</v>
      </c>
      <c r="C109" s="111" t="s">
        <v>106</v>
      </c>
      <c r="D109" s="112" t="s">
        <v>227</v>
      </c>
      <c r="E109" s="113">
        <v>289306.59999999998</v>
      </c>
      <c r="F109" s="113">
        <v>289306.59999999998</v>
      </c>
      <c r="G109" s="113">
        <v>221542.2</v>
      </c>
      <c r="H109" s="113">
        <v>17000.099999999999</v>
      </c>
      <c r="I109" s="113">
        <v>0</v>
      </c>
      <c r="J109" s="113">
        <v>1106.5</v>
      </c>
      <c r="K109" s="113">
        <v>889.2</v>
      </c>
      <c r="L109" s="113">
        <v>0</v>
      </c>
      <c r="M109" s="113">
        <v>200</v>
      </c>
      <c r="N109" s="113">
        <v>217.3</v>
      </c>
      <c r="O109" s="113">
        <v>290413.09999999998</v>
      </c>
    </row>
    <row r="110" spans="2:15" ht="13.5" x14ac:dyDescent="0.2">
      <c r="B110" s="108" t="s">
        <v>228</v>
      </c>
      <c r="C110" s="108"/>
      <c r="D110" s="109" t="s">
        <v>229</v>
      </c>
      <c r="E110" s="110">
        <v>305788.90000000002</v>
      </c>
      <c r="F110" s="110">
        <v>305788.90000000002</v>
      </c>
      <c r="G110" s="110">
        <v>231255</v>
      </c>
      <c r="H110" s="110">
        <v>20735.400000000001</v>
      </c>
      <c r="I110" s="110">
        <v>0</v>
      </c>
      <c r="J110" s="110">
        <v>2622.6</v>
      </c>
      <c r="K110" s="110">
        <v>2595.6</v>
      </c>
      <c r="L110" s="110">
        <v>1675.9</v>
      </c>
      <c r="M110" s="110">
        <v>154.4</v>
      </c>
      <c r="N110" s="110">
        <v>27</v>
      </c>
      <c r="O110" s="110">
        <v>308411.5</v>
      </c>
    </row>
    <row r="111" spans="2:15" ht="13.5" x14ac:dyDescent="0.2">
      <c r="B111" s="108" t="s">
        <v>230</v>
      </c>
      <c r="C111" s="108"/>
      <c r="D111" s="109" t="s">
        <v>231</v>
      </c>
      <c r="E111" s="110">
        <v>305788.90000000002</v>
      </c>
      <c r="F111" s="110">
        <v>305788.90000000002</v>
      </c>
      <c r="G111" s="110">
        <v>231255</v>
      </c>
      <c r="H111" s="110">
        <v>20735.400000000001</v>
      </c>
      <c r="I111" s="110">
        <v>0</v>
      </c>
      <c r="J111" s="110">
        <v>2622.6</v>
      </c>
      <c r="K111" s="110">
        <v>2595.6</v>
      </c>
      <c r="L111" s="110">
        <v>1675.9</v>
      </c>
      <c r="M111" s="110">
        <v>154.4</v>
      </c>
      <c r="N111" s="110">
        <v>27</v>
      </c>
      <c r="O111" s="110">
        <v>308411.5</v>
      </c>
    </row>
    <row r="112" spans="2:15" x14ac:dyDescent="0.2">
      <c r="B112" s="111" t="s">
        <v>232</v>
      </c>
      <c r="C112" s="111" t="s">
        <v>106</v>
      </c>
      <c r="D112" s="112" t="s">
        <v>233</v>
      </c>
      <c r="E112" s="113">
        <v>305788.90000000002</v>
      </c>
      <c r="F112" s="113">
        <v>305788.90000000002</v>
      </c>
      <c r="G112" s="113">
        <v>231255</v>
      </c>
      <c r="H112" s="113">
        <v>20735.400000000001</v>
      </c>
      <c r="I112" s="113">
        <v>0</v>
      </c>
      <c r="J112" s="113">
        <v>2622.6</v>
      </c>
      <c r="K112" s="113">
        <v>2595.6</v>
      </c>
      <c r="L112" s="113">
        <v>1675.9</v>
      </c>
      <c r="M112" s="113">
        <v>154.4</v>
      </c>
      <c r="N112" s="113">
        <v>27</v>
      </c>
      <c r="O112" s="113">
        <v>308411.5</v>
      </c>
    </row>
    <row r="113" spans="2:15" ht="13.5" x14ac:dyDescent="0.2">
      <c r="B113" s="108" t="s">
        <v>234</v>
      </c>
      <c r="C113" s="108"/>
      <c r="D113" s="109" t="s">
        <v>235</v>
      </c>
      <c r="E113" s="110">
        <v>208453.9</v>
      </c>
      <c r="F113" s="110">
        <v>208453.9</v>
      </c>
      <c r="G113" s="110">
        <v>160776.29999999999</v>
      </c>
      <c r="H113" s="110">
        <v>10406</v>
      </c>
      <c r="I113" s="110">
        <v>0</v>
      </c>
      <c r="J113" s="110">
        <v>8873.2999999999993</v>
      </c>
      <c r="K113" s="110">
        <v>8793.2999999999993</v>
      </c>
      <c r="L113" s="110">
        <v>6095.7</v>
      </c>
      <c r="M113" s="110">
        <v>291.5</v>
      </c>
      <c r="N113" s="110">
        <v>80</v>
      </c>
      <c r="O113" s="110">
        <v>217327.2</v>
      </c>
    </row>
    <row r="114" spans="2:15" ht="13.5" x14ac:dyDescent="0.2">
      <c r="B114" s="108" t="s">
        <v>236</v>
      </c>
      <c r="C114" s="108"/>
      <c r="D114" s="109" t="s">
        <v>237</v>
      </c>
      <c r="E114" s="110">
        <v>208453.9</v>
      </c>
      <c r="F114" s="110">
        <v>208453.9</v>
      </c>
      <c r="G114" s="110">
        <v>160776.29999999999</v>
      </c>
      <c r="H114" s="110">
        <v>10406</v>
      </c>
      <c r="I114" s="110">
        <v>0</v>
      </c>
      <c r="J114" s="110">
        <v>8873.2999999999993</v>
      </c>
      <c r="K114" s="110">
        <v>8793.2999999999993</v>
      </c>
      <c r="L114" s="110">
        <v>6095.7</v>
      </c>
      <c r="M114" s="110">
        <v>291.5</v>
      </c>
      <c r="N114" s="110">
        <v>80</v>
      </c>
      <c r="O114" s="110">
        <v>217327.2</v>
      </c>
    </row>
    <row r="115" spans="2:15" x14ac:dyDescent="0.2">
      <c r="B115" s="111" t="s">
        <v>238</v>
      </c>
      <c r="C115" s="111" t="s">
        <v>106</v>
      </c>
      <c r="D115" s="112" t="s">
        <v>239</v>
      </c>
      <c r="E115" s="113">
        <v>208453.9</v>
      </c>
      <c r="F115" s="113">
        <v>208453.9</v>
      </c>
      <c r="G115" s="113">
        <v>160776.29999999999</v>
      </c>
      <c r="H115" s="113">
        <v>10406</v>
      </c>
      <c r="I115" s="113">
        <v>0</v>
      </c>
      <c r="J115" s="113">
        <v>8873.2999999999993</v>
      </c>
      <c r="K115" s="113">
        <v>8793.2999999999993</v>
      </c>
      <c r="L115" s="113">
        <v>6095.7</v>
      </c>
      <c r="M115" s="113">
        <v>291.5</v>
      </c>
      <c r="N115" s="113">
        <v>80</v>
      </c>
      <c r="O115" s="113">
        <v>217327.2</v>
      </c>
    </row>
    <row r="116" spans="2:15" ht="13.5" x14ac:dyDescent="0.2">
      <c r="B116" s="108" t="s">
        <v>240</v>
      </c>
      <c r="C116" s="108"/>
      <c r="D116" s="109" t="s">
        <v>241</v>
      </c>
      <c r="E116" s="110">
        <v>311230.09999999998</v>
      </c>
      <c r="F116" s="110">
        <v>311230.09999999998</v>
      </c>
      <c r="G116" s="110">
        <v>235536.80000000002</v>
      </c>
      <c r="H116" s="110">
        <v>20902.400000000001</v>
      </c>
      <c r="I116" s="110">
        <v>0</v>
      </c>
      <c r="J116" s="110">
        <v>31581</v>
      </c>
      <c r="K116" s="110">
        <v>28981</v>
      </c>
      <c r="L116" s="110">
        <v>17766</v>
      </c>
      <c r="M116" s="110">
        <v>1100</v>
      </c>
      <c r="N116" s="110">
        <v>2600</v>
      </c>
      <c r="O116" s="110">
        <v>342811.10000000003</v>
      </c>
    </row>
    <row r="117" spans="2:15" ht="13.5" x14ac:dyDescent="0.2">
      <c r="B117" s="108" t="s">
        <v>242</v>
      </c>
      <c r="C117" s="108"/>
      <c r="D117" s="109" t="s">
        <v>243</v>
      </c>
      <c r="E117" s="110">
        <v>311230.09999999998</v>
      </c>
      <c r="F117" s="110">
        <v>311230.09999999998</v>
      </c>
      <c r="G117" s="110">
        <v>235536.80000000002</v>
      </c>
      <c r="H117" s="110">
        <v>20902.400000000001</v>
      </c>
      <c r="I117" s="110">
        <v>0</v>
      </c>
      <c r="J117" s="110">
        <v>31581</v>
      </c>
      <c r="K117" s="110">
        <v>28981</v>
      </c>
      <c r="L117" s="110">
        <v>17766</v>
      </c>
      <c r="M117" s="110">
        <v>1100</v>
      </c>
      <c r="N117" s="110">
        <v>2600</v>
      </c>
      <c r="O117" s="110">
        <v>342811.10000000003</v>
      </c>
    </row>
    <row r="118" spans="2:15" x14ac:dyDescent="0.2">
      <c r="B118" s="111" t="s">
        <v>244</v>
      </c>
      <c r="C118" s="111" t="s">
        <v>106</v>
      </c>
      <c r="D118" s="112" t="s">
        <v>245</v>
      </c>
      <c r="E118" s="113">
        <v>311230.09999999998</v>
      </c>
      <c r="F118" s="113">
        <v>311230.09999999998</v>
      </c>
      <c r="G118" s="113">
        <v>235536.80000000002</v>
      </c>
      <c r="H118" s="113">
        <v>20902.400000000001</v>
      </c>
      <c r="I118" s="113">
        <v>0</v>
      </c>
      <c r="J118" s="113">
        <v>31581</v>
      </c>
      <c r="K118" s="113">
        <v>28981</v>
      </c>
      <c r="L118" s="113">
        <v>17766</v>
      </c>
      <c r="M118" s="113">
        <v>1100</v>
      </c>
      <c r="N118" s="113">
        <v>2600</v>
      </c>
      <c r="O118" s="113">
        <v>342811.10000000003</v>
      </c>
    </row>
    <row r="119" spans="2:15" x14ac:dyDescent="0.2">
      <c r="D119" s="114"/>
      <c r="E119" s="38"/>
      <c r="F119" s="38"/>
      <c r="G119" s="38"/>
      <c r="H119" s="38"/>
      <c r="I119" s="38"/>
      <c r="J119" s="38"/>
      <c r="K119" s="38"/>
    </row>
    <row r="120" spans="2:15" x14ac:dyDescent="0.2">
      <c r="D120" s="114"/>
      <c r="E120" s="38"/>
      <c r="F120" s="38"/>
      <c r="G120" s="38"/>
      <c r="H120" s="38"/>
      <c r="I120" s="38"/>
      <c r="J120" s="38"/>
      <c r="K120" s="38"/>
    </row>
    <row r="121" spans="2:15" x14ac:dyDescent="0.2">
      <c r="D121" s="114" t="s">
        <v>20</v>
      </c>
      <c r="E121" s="38"/>
      <c r="F121" s="38"/>
      <c r="G121" s="38"/>
      <c r="H121" s="38"/>
      <c r="I121" s="38"/>
      <c r="J121" s="38"/>
      <c r="K121" s="38"/>
      <c r="O121" s="36" t="s">
        <v>21</v>
      </c>
    </row>
    <row r="122" spans="2:15" x14ac:dyDescent="0.2">
      <c r="D122" s="114"/>
      <c r="E122" s="38"/>
      <c r="F122" s="38"/>
      <c r="G122" s="38"/>
      <c r="H122" s="38"/>
      <c r="I122" s="38"/>
      <c r="J122" s="38"/>
      <c r="K122" s="38"/>
      <c r="O122" s="37" t="s">
        <v>22</v>
      </c>
    </row>
  </sheetData>
  <autoFilter ref="A12:U118"/>
  <mergeCells count="17">
    <mergeCell ref="K9:K10"/>
    <mergeCell ref="L9:M9"/>
    <mergeCell ref="L1:N1"/>
    <mergeCell ref="A5:O5"/>
    <mergeCell ref="A6:O6"/>
    <mergeCell ref="B8:B10"/>
    <mergeCell ref="C8:C10"/>
    <mergeCell ref="D8:D10"/>
    <mergeCell ref="E8:I8"/>
    <mergeCell ref="J8:N8"/>
    <mergeCell ref="O8:O10"/>
    <mergeCell ref="E9:E10"/>
    <mergeCell ref="N9:N10"/>
    <mergeCell ref="F9:F10"/>
    <mergeCell ref="G9:H9"/>
    <mergeCell ref="I9:I10"/>
    <mergeCell ref="J9:J10"/>
  </mergeCells>
  <printOptions horizontalCentered="1"/>
  <pageMargins left="0.78740157480314965" right="0.78740157480314965" top="0.78740157480314965" bottom="0.78740157480314965" header="0.39370078740157483" footer="0.19685039370078741"/>
  <pageSetup paperSize="9" scale="55" orientation="landscape" horizontalDpi="300" verticalDpi="300" r:id="rId1"/>
  <headerFooter alignWithMargins="0"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51"/>
  <sheetViews>
    <sheetView showGridLines="0" showZeros="0" view="pageBreakPreview" topLeftCell="AN8" zoomScale="75" zoomScaleNormal="75" zoomScaleSheetLayoutView="75" workbookViewId="0">
      <selection activeCell="AH6" sqref="AH6"/>
    </sheetView>
  </sheetViews>
  <sheetFormatPr defaultColWidth="9.140625" defaultRowHeight="18.75" x14ac:dyDescent="0.3"/>
  <cols>
    <col min="1" max="1" width="20.42578125" style="105" customWidth="1"/>
    <col min="2" max="2" width="52.85546875" style="44" customWidth="1"/>
    <col min="3" max="6" width="26.42578125" style="44" customWidth="1"/>
    <col min="7" max="7" width="44.140625" style="44" customWidth="1"/>
    <col min="8" max="8" width="53.42578125" style="44" customWidth="1"/>
    <col min="9" max="9" width="63.85546875" style="44" customWidth="1"/>
    <col min="10" max="10" width="45" style="44" customWidth="1"/>
    <col min="11" max="11" width="39.42578125" style="53" customWidth="1"/>
    <col min="12" max="12" width="18.42578125" style="53" customWidth="1"/>
    <col min="13" max="13" width="17.28515625" style="53" customWidth="1"/>
    <col min="14" max="14" width="19.42578125" style="53" customWidth="1"/>
    <col min="15" max="15" width="19.7109375" style="53" customWidth="1"/>
    <col min="16" max="16" width="20.28515625" style="53" customWidth="1"/>
    <col min="17" max="17" width="21.42578125" style="44" customWidth="1"/>
    <col min="18" max="18" width="16" style="44" customWidth="1"/>
    <col min="19" max="19" width="17.7109375" style="44" customWidth="1"/>
    <col min="20" max="20" width="23.7109375" style="44" customWidth="1"/>
    <col min="21" max="21" width="24.28515625" style="53" customWidth="1"/>
    <col min="22" max="22" width="20.28515625" style="53" customWidth="1"/>
    <col min="23" max="24" width="23" style="44" customWidth="1"/>
    <col min="25" max="25" width="19.85546875" style="44" customWidth="1"/>
    <col min="26" max="28" width="20.28515625" style="44" customWidth="1"/>
    <col min="29" max="30" width="19" style="44" customWidth="1"/>
    <col min="31" max="31" width="18.28515625" style="44" customWidth="1"/>
    <col min="32" max="32" width="17.42578125" style="44" customWidth="1"/>
    <col min="33" max="40" width="23" style="45" customWidth="1"/>
    <col min="41" max="42" width="21.140625" style="44" customWidth="1"/>
    <col min="43" max="43" width="22.7109375" style="44" customWidth="1"/>
    <col min="44" max="44" width="21.140625" style="44" customWidth="1"/>
    <col min="45" max="45" width="22.28515625" style="44" customWidth="1"/>
    <col min="46" max="46" width="21.140625" style="44" customWidth="1"/>
    <col min="47" max="48" width="21.7109375" style="44" customWidth="1"/>
    <col min="49" max="49" width="30.7109375" style="44" customWidth="1"/>
    <col min="50" max="50" width="37.42578125" style="44" customWidth="1"/>
    <col min="51" max="16384" width="9.140625" style="44"/>
  </cols>
  <sheetData>
    <row r="1" spans="1:50" ht="82.5" customHeight="1" x14ac:dyDescent="0.3">
      <c r="A1" s="40"/>
      <c r="B1" s="41"/>
      <c r="C1" s="41"/>
      <c r="D1" s="42"/>
      <c r="E1" s="43"/>
      <c r="F1" s="153" t="s">
        <v>377</v>
      </c>
      <c r="G1" s="153"/>
      <c r="I1" s="43"/>
      <c r="J1" s="43"/>
      <c r="K1" s="43"/>
      <c r="L1" s="45"/>
      <c r="M1" s="45"/>
      <c r="N1" s="45"/>
      <c r="O1" s="45"/>
      <c r="P1" s="45"/>
      <c r="Q1" s="45"/>
      <c r="R1" s="46"/>
      <c r="S1" s="46"/>
      <c r="T1" s="46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47"/>
      <c r="AM1" s="47"/>
      <c r="AN1" s="47"/>
      <c r="AO1" s="47"/>
      <c r="AP1" s="47"/>
      <c r="AQ1" s="45"/>
      <c r="AR1" s="45"/>
      <c r="AS1" s="45"/>
      <c r="AT1" s="45"/>
      <c r="AU1" s="45"/>
      <c r="AV1" s="45"/>
    </row>
    <row r="2" spans="1:50" ht="115.5" customHeight="1" x14ac:dyDescent="0.3">
      <c r="A2" s="44"/>
      <c r="B2" s="48"/>
      <c r="C2" s="152" t="s">
        <v>376</v>
      </c>
      <c r="D2" s="152"/>
      <c r="E2" s="152"/>
      <c r="F2" s="152"/>
      <c r="G2" s="152"/>
      <c r="H2" s="48"/>
      <c r="I2" s="48"/>
      <c r="J2" s="48"/>
      <c r="K2" s="49"/>
      <c r="L2" s="49"/>
      <c r="M2" s="49"/>
      <c r="N2" s="49"/>
      <c r="O2" s="49"/>
      <c r="P2" s="49"/>
      <c r="Q2" s="49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48"/>
      <c r="AL2" s="48"/>
      <c r="AM2" s="48"/>
      <c r="AN2" s="48"/>
      <c r="AO2" s="48"/>
      <c r="AP2" s="48"/>
      <c r="AQ2" s="45"/>
      <c r="AR2" s="45"/>
      <c r="AS2" s="45"/>
      <c r="AT2" s="45"/>
      <c r="AU2" s="45"/>
      <c r="AV2" s="45"/>
    </row>
    <row r="3" spans="1:50" ht="25.15" customHeight="1" x14ac:dyDescent="0.3">
      <c r="A3" s="50"/>
      <c r="G3" s="51" t="s">
        <v>19</v>
      </c>
      <c r="H3" s="52"/>
      <c r="U3" s="54"/>
      <c r="V3" s="54"/>
      <c r="W3" s="55"/>
      <c r="X3" s="55"/>
      <c r="Y3" s="55"/>
      <c r="Z3" s="55"/>
      <c r="AA3" s="55"/>
      <c r="AB3" s="55"/>
      <c r="AC3" s="55"/>
      <c r="AD3" s="55"/>
      <c r="AE3" s="55"/>
      <c r="AF3" s="55"/>
      <c r="AG3" s="49"/>
      <c r="AH3" s="49"/>
      <c r="AI3" s="49"/>
      <c r="AJ3" s="49"/>
      <c r="AK3" s="49"/>
      <c r="AL3" s="49"/>
      <c r="AM3" s="49"/>
      <c r="AN3" s="49"/>
      <c r="AO3" s="55"/>
      <c r="AP3" s="55"/>
    </row>
    <row r="4" spans="1:50" ht="26.25" customHeight="1" x14ac:dyDescent="0.3">
      <c r="A4" s="158" t="s">
        <v>375</v>
      </c>
      <c r="B4" s="158" t="s">
        <v>374</v>
      </c>
      <c r="C4" s="159" t="s">
        <v>373</v>
      </c>
      <c r="D4" s="162" t="s">
        <v>372</v>
      </c>
      <c r="E4" s="157"/>
      <c r="F4" s="163"/>
      <c r="G4" s="56" t="s">
        <v>371</v>
      </c>
      <c r="H4" s="57"/>
      <c r="I4" s="58"/>
      <c r="J4" s="59"/>
      <c r="K4" s="60"/>
      <c r="L4" s="61"/>
      <c r="M4" s="60"/>
      <c r="N4" s="62"/>
      <c r="O4" s="60"/>
      <c r="P4" s="60"/>
      <c r="Q4" s="60"/>
      <c r="R4" s="60"/>
      <c r="S4" s="60"/>
      <c r="T4" s="60"/>
      <c r="U4" s="63"/>
      <c r="V4" s="59"/>
      <c r="W4" s="60"/>
      <c r="X4" s="60"/>
      <c r="Y4" s="60"/>
      <c r="Z4" s="60"/>
      <c r="AA4" s="60"/>
      <c r="AB4" s="60"/>
      <c r="AC4" s="60"/>
      <c r="AD4" s="157"/>
      <c r="AE4" s="157"/>
      <c r="AF4" s="60"/>
      <c r="AG4" s="64"/>
      <c r="AH4" s="64"/>
      <c r="AI4" s="64"/>
      <c r="AJ4" s="64"/>
      <c r="AK4" s="64"/>
      <c r="AL4" s="64"/>
      <c r="AM4" s="64"/>
      <c r="AN4" s="64"/>
      <c r="AO4" s="60"/>
      <c r="AP4" s="60"/>
      <c r="AQ4" s="60"/>
      <c r="AR4" s="60"/>
      <c r="AS4" s="62"/>
      <c r="AT4" s="60"/>
      <c r="AU4" s="60"/>
      <c r="AV4" s="60"/>
      <c r="AW4" s="57"/>
      <c r="AX4" s="65"/>
    </row>
    <row r="5" spans="1:50" ht="42" customHeight="1" x14ac:dyDescent="0.3">
      <c r="A5" s="158"/>
      <c r="B5" s="158"/>
      <c r="C5" s="160"/>
      <c r="D5" s="162"/>
      <c r="E5" s="164"/>
      <c r="F5" s="163"/>
      <c r="G5" s="56" t="s">
        <v>370</v>
      </c>
      <c r="H5" s="57"/>
      <c r="I5" s="58"/>
      <c r="J5" s="59"/>
      <c r="K5" s="60"/>
      <c r="L5" s="61"/>
      <c r="M5" s="60"/>
      <c r="N5" s="62"/>
      <c r="O5" s="60"/>
      <c r="P5" s="60"/>
      <c r="Q5" s="60"/>
      <c r="R5" s="60"/>
      <c r="S5" s="60"/>
      <c r="T5" s="60"/>
      <c r="U5" s="63"/>
      <c r="V5" s="59"/>
      <c r="W5" s="60"/>
      <c r="X5" s="60"/>
      <c r="Y5" s="60"/>
      <c r="Z5" s="60"/>
      <c r="AA5" s="60"/>
      <c r="AB5" s="60"/>
      <c r="AC5" s="60"/>
      <c r="AD5" s="157"/>
      <c r="AE5" s="157"/>
      <c r="AF5" s="157"/>
      <c r="AG5" s="66"/>
      <c r="AH5" s="66"/>
      <c r="AI5" s="66"/>
      <c r="AJ5" s="66"/>
      <c r="AK5" s="66"/>
      <c r="AL5" s="66"/>
      <c r="AM5" s="66"/>
      <c r="AN5" s="66"/>
      <c r="AO5" s="154" t="s">
        <v>369</v>
      </c>
      <c r="AP5" s="155"/>
      <c r="AQ5" s="155"/>
      <c r="AR5" s="155"/>
      <c r="AS5" s="62"/>
      <c r="AT5" s="60"/>
      <c r="AU5" s="60"/>
      <c r="AV5" s="60"/>
      <c r="AW5" s="57"/>
      <c r="AX5" s="65"/>
    </row>
    <row r="6" spans="1:50" ht="409.6" customHeight="1" x14ac:dyDescent="0.3">
      <c r="A6" s="158"/>
      <c r="B6" s="158"/>
      <c r="C6" s="161"/>
      <c r="D6" s="67" t="s">
        <v>368</v>
      </c>
      <c r="E6" s="68" t="s">
        <v>367</v>
      </c>
      <c r="F6" s="69" t="s">
        <v>366</v>
      </c>
      <c r="G6" s="70" t="s">
        <v>365</v>
      </c>
      <c r="H6" s="71" t="s">
        <v>364</v>
      </c>
      <c r="I6" s="70" t="s">
        <v>363</v>
      </c>
      <c r="J6" s="70" t="s">
        <v>362</v>
      </c>
      <c r="K6" s="70" t="s">
        <v>361</v>
      </c>
      <c r="L6" s="70" t="s">
        <v>360</v>
      </c>
      <c r="M6" s="70" t="s">
        <v>359</v>
      </c>
      <c r="N6" s="70" t="s">
        <v>358</v>
      </c>
      <c r="O6" s="70" t="s">
        <v>332</v>
      </c>
      <c r="P6" s="70" t="s">
        <v>357</v>
      </c>
      <c r="Q6" s="70" t="s">
        <v>356</v>
      </c>
      <c r="R6" s="70" t="s">
        <v>355</v>
      </c>
      <c r="S6" s="70" t="s">
        <v>354</v>
      </c>
      <c r="T6" s="70" t="s">
        <v>353</v>
      </c>
      <c r="U6" s="70" t="s">
        <v>352</v>
      </c>
      <c r="V6" s="70" t="s">
        <v>351</v>
      </c>
      <c r="W6" s="70" t="s">
        <v>350</v>
      </c>
      <c r="X6" s="70" t="s">
        <v>349</v>
      </c>
      <c r="Y6" s="70" t="s">
        <v>348</v>
      </c>
      <c r="Z6" s="50" t="s">
        <v>347</v>
      </c>
      <c r="AA6" s="72" t="s">
        <v>346</v>
      </c>
      <c r="AB6" s="72" t="s">
        <v>345</v>
      </c>
      <c r="AC6" s="70" t="s">
        <v>344</v>
      </c>
      <c r="AD6" s="70" t="s">
        <v>327</v>
      </c>
      <c r="AE6" s="70" t="s">
        <v>343</v>
      </c>
      <c r="AF6" s="70" t="s">
        <v>342</v>
      </c>
      <c r="AG6" s="72" t="s">
        <v>341</v>
      </c>
      <c r="AH6" s="72" t="s">
        <v>340</v>
      </c>
      <c r="AI6" s="72" t="s">
        <v>339</v>
      </c>
      <c r="AJ6" s="72" t="s">
        <v>338</v>
      </c>
      <c r="AK6" s="72" t="s">
        <v>337</v>
      </c>
      <c r="AL6" s="72" t="s">
        <v>336</v>
      </c>
      <c r="AM6" s="72" t="s">
        <v>335</v>
      </c>
      <c r="AN6" s="72" t="s">
        <v>334</v>
      </c>
      <c r="AO6" s="70" t="s">
        <v>333</v>
      </c>
      <c r="AP6" s="70" t="s">
        <v>332</v>
      </c>
      <c r="AQ6" s="70" t="s">
        <v>331</v>
      </c>
      <c r="AR6" s="70" t="s">
        <v>330</v>
      </c>
      <c r="AS6" s="70" t="s">
        <v>329</v>
      </c>
      <c r="AT6" s="70" t="s">
        <v>328</v>
      </c>
      <c r="AU6" s="70" t="s">
        <v>327</v>
      </c>
      <c r="AV6" s="72" t="s">
        <v>326</v>
      </c>
      <c r="AW6" s="70" t="s">
        <v>325</v>
      </c>
      <c r="AX6" s="70" t="s">
        <v>324</v>
      </c>
    </row>
    <row r="7" spans="1:50" ht="28.5" customHeight="1" x14ac:dyDescent="0.3">
      <c r="A7" s="73" t="s">
        <v>323</v>
      </c>
      <c r="B7" s="74" t="s">
        <v>322</v>
      </c>
      <c r="C7" s="74"/>
      <c r="D7" s="75">
        <v>335084</v>
      </c>
      <c r="E7" s="75"/>
      <c r="F7" s="75"/>
      <c r="G7" s="75"/>
      <c r="H7" s="76"/>
      <c r="I7" s="75"/>
      <c r="J7" s="75"/>
      <c r="K7" s="75"/>
      <c r="L7" s="75"/>
      <c r="M7" s="75">
        <v>18362.599999999999</v>
      </c>
      <c r="N7" s="75"/>
      <c r="O7" s="75"/>
      <c r="P7" s="75"/>
      <c r="Q7" s="75"/>
      <c r="R7" s="75"/>
      <c r="S7" s="75"/>
      <c r="T7" s="75"/>
      <c r="U7" s="75">
        <v>38246.6</v>
      </c>
      <c r="V7" s="75"/>
      <c r="W7" s="75"/>
      <c r="X7" s="75"/>
      <c r="Y7" s="75"/>
      <c r="Z7" s="75"/>
      <c r="AA7" s="75"/>
      <c r="AB7" s="75"/>
      <c r="AC7" s="75"/>
      <c r="AD7" s="75"/>
      <c r="AE7" s="75"/>
      <c r="AF7" s="75"/>
      <c r="AG7" s="77"/>
      <c r="AH7" s="77"/>
      <c r="AI7" s="77"/>
      <c r="AJ7" s="77"/>
      <c r="AK7" s="77"/>
      <c r="AL7" s="77"/>
      <c r="AM7" s="77"/>
      <c r="AN7" s="77"/>
      <c r="AO7" s="75"/>
      <c r="AP7" s="75"/>
      <c r="AQ7" s="75">
        <v>8300.7999999999993</v>
      </c>
      <c r="AR7" s="75"/>
      <c r="AS7" s="75">
        <v>1262068.1000000001</v>
      </c>
      <c r="AT7" s="75"/>
      <c r="AU7" s="75"/>
      <c r="AV7" s="75"/>
      <c r="AW7" s="75"/>
      <c r="AX7" s="75"/>
    </row>
    <row r="8" spans="1:50" ht="40.15" customHeight="1" x14ac:dyDescent="0.3">
      <c r="A8" s="73" t="s">
        <v>321</v>
      </c>
      <c r="B8" s="74" t="s">
        <v>320</v>
      </c>
      <c r="C8" s="74"/>
      <c r="D8" s="75"/>
      <c r="E8" s="75"/>
      <c r="F8" s="75"/>
      <c r="G8" s="75"/>
      <c r="H8" s="76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  <c r="AA8" s="75"/>
      <c r="AB8" s="75"/>
      <c r="AC8" s="75"/>
      <c r="AD8" s="75"/>
      <c r="AE8" s="75"/>
      <c r="AF8" s="75"/>
      <c r="AG8" s="77"/>
      <c r="AH8" s="77"/>
      <c r="AI8" s="77"/>
      <c r="AJ8" s="77"/>
      <c r="AK8" s="77"/>
      <c r="AL8" s="77"/>
      <c r="AM8" s="77"/>
      <c r="AN8" s="77"/>
      <c r="AO8" s="75"/>
      <c r="AP8" s="75"/>
      <c r="AQ8" s="75">
        <v>204583</v>
      </c>
      <c r="AR8" s="75"/>
      <c r="AS8" s="75"/>
      <c r="AT8" s="75"/>
      <c r="AU8" s="75"/>
      <c r="AV8" s="75"/>
      <c r="AW8" s="75"/>
      <c r="AX8" s="75"/>
    </row>
    <row r="9" spans="1:50" ht="28.5" customHeight="1" x14ac:dyDescent="0.3">
      <c r="A9" s="73" t="s">
        <v>319</v>
      </c>
      <c r="B9" s="74" t="s">
        <v>318</v>
      </c>
      <c r="C9" s="74"/>
      <c r="D9" s="75">
        <v>317443.5</v>
      </c>
      <c r="E9" s="75"/>
      <c r="F9" s="75"/>
      <c r="G9" s="75"/>
      <c r="H9" s="76"/>
      <c r="I9" s="75"/>
      <c r="J9" s="75"/>
      <c r="K9" s="75"/>
      <c r="L9" s="75"/>
      <c r="M9" s="75">
        <v>16481.2</v>
      </c>
      <c r="N9" s="75"/>
      <c r="O9" s="75"/>
      <c r="P9" s="75"/>
      <c r="Q9" s="75"/>
      <c r="R9" s="75">
        <v>43815.8</v>
      </c>
      <c r="S9" s="75"/>
      <c r="T9" s="75"/>
      <c r="U9" s="75">
        <v>10468.4</v>
      </c>
      <c r="V9" s="75"/>
      <c r="W9" s="75"/>
      <c r="X9" s="75"/>
      <c r="Y9" s="75"/>
      <c r="Z9" s="75"/>
      <c r="AA9" s="75"/>
      <c r="AB9" s="75"/>
      <c r="AC9" s="75"/>
      <c r="AD9" s="75"/>
      <c r="AE9" s="75"/>
      <c r="AF9" s="75"/>
      <c r="AG9" s="77"/>
      <c r="AH9" s="77"/>
      <c r="AI9" s="77"/>
      <c r="AJ9" s="77"/>
      <c r="AK9" s="77"/>
      <c r="AL9" s="77"/>
      <c r="AM9" s="77"/>
      <c r="AN9" s="77"/>
      <c r="AO9" s="75"/>
      <c r="AP9" s="75"/>
      <c r="AQ9" s="75">
        <v>112006.3</v>
      </c>
      <c r="AR9" s="75"/>
      <c r="AS9" s="75">
        <v>738406.40000000002</v>
      </c>
      <c r="AT9" s="75"/>
      <c r="AU9" s="75"/>
      <c r="AV9" s="75"/>
      <c r="AW9" s="75"/>
      <c r="AX9" s="75"/>
    </row>
    <row r="10" spans="1:50" ht="28.5" customHeight="1" x14ac:dyDescent="0.3">
      <c r="A10" s="78" t="s">
        <v>317</v>
      </c>
      <c r="B10" s="74" t="s">
        <v>316</v>
      </c>
      <c r="C10" s="74"/>
      <c r="D10" s="75">
        <v>497316.1</v>
      </c>
      <c r="E10" s="75"/>
      <c r="F10" s="75"/>
      <c r="G10" s="75"/>
      <c r="H10" s="76"/>
      <c r="I10" s="75"/>
      <c r="J10" s="75"/>
      <c r="K10" s="75"/>
      <c r="L10" s="75"/>
      <c r="M10" s="75">
        <v>34135</v>
      </c>
      <c r="N10" s="75"/>
      <c r="O10" s="75"/>
      <c r="P10" s="75"/>
      <c r="Q10" s="75">
        <v>11538.5</v>
      </c>
      <c r="R10" s="75">
        <v>128451.1</v>
      </c>
      <c r="S10" s="75"/>
      <c r="T10" s="75"/>
      <c r="U10" s="75">
        <v>90437.8</v>
      </c>
      <c r="V10" s="75"/>
      <c r="W10" s="75"/>
      <c r="X10" s="75"/>
      <c r="Y10" s="75"/>
      <c r="Z10" s="75"/>
      <c r="AA10" s="75"/>
      <c r="AB10" s="75"/>
      <c r="AC10" s="75"/>
      <c r="AD10" s="75"/>
      <c r="AE10" s="75"/>
      <c r="AF10" s="75"/>
      <c r="AG10" s="77"/>
      <c r="AH10" s="77"/>
      <c r="AI10" s="77"/>
      <c r="AJ10" s="77"/>
      <c r="AK10" s="77"/>
      <c r="AL10" s="77"/>
      <c r="AM10" s="77"/>
      <c r="AN10" s="77"/>
      <c r="AO10" s="75"/>
      <c r="AP10" s="75"/>
      <c r="AQ10" s="75">
        <v>270794.8</v>
      </c>
      <c r="AR10" s="75"/>
      <c r="AS10" s="75">
        <v>1037454.7</v>
      </c>
      <c r="AT10" s="75"/>
      <c r="AU10" s="75"/>
      <c r="AV10" s="75"/>
      <c r="AW10" s="75"/>
      <c r="AX10" s="75"/>
    </row>
    <row r="11" spans="1:50" ht="28.5" customHeight="1" x14ac:dyDescent="0.3">
      <c r="A11" s="73" t="s">
        <v>315</v>
      </c>
      <c r="B11" s="74" t="s">
        <v>314</v>
      </c>
      <c r="C11" s="74"/>
      <c r="D11" s="75"/>
      <c r="E11" s="75"/>
      <c r="F11" s="75">
        <v>270847.3</v>
      </c>
      <c r="G11" s="75"/>
      <c r="H11" s="76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  <c r="T11" s="75"/>
      <c r="U11" s="75"/>
      <c r="V11" s="75"/>
      <c r="W11" s="75"/>
      <c r="X11" s="75"/>
      <c r="Y11" s="75"/>
      <c r="Z11" s="75"/>
      <c r="AA11" s="75"/>
      <c r="AB11" s="75"/>
      <c r="AC11" s="75"/>
      <c r="AD11" s="75">
        <v>252000</v>
      </c>
      <c r="AE11" s="75"/>
      <c r="AF11" s="75"/>
      <c r="AG11" s="77"/>
      <c r="AH11" s="77"/>
      <c r="AI11" s="77"/>
      <c r="AJ11" s="77"/>
      <c r="AK11" s="77"/>
      <c r="AL11" s="77"/>
      <c r="AM11" s="77"/>
      <c r="AN11" s="77"/>
      <c r="AO11" s="75"/>
      <c r="AP11" s="75"/>
      <c r="AQ11" s="75"/>
      <c r="AR11" s="75"/>
      <c r="AS11" s="75"/>
      <c r="AT11" s="75"/>
      <c r="AU11" s="75">
        <v>560000</v>
      </c>
      <c r="AV11" s="75"/>
      <c r="AW11" s="75"/>
      <c r="AX11" s="75"/>
    </row>
    <row r="12" spans="1:50" ht="28.5" customHeight="1" x14ac:dyDescent="0.3">
      <c r="A12" s="73" t="s">
        <v>313</v>
      </c>
      <c r="B12" s="74" t="s">
        <v>312</v>
      </c>
      <c r="C12" s="74"/>
      <c r="D12" s="75"/>
      <c r="E12" s="75"/>
      <c r="F12" s="75"/>
      <c r="G12" s="75"/>
      <c r="H12" s="76"/>
      <c r="I12" s="75"/>
      <c r="J12" s="75"/>
      <c r="K12" s="75"/>
      <c r="L12" s="75"/>
      <c r="M12" s="75"/>
      <c r="N12" s="75"/>
      <c r="O12" s="75"/>
      <c r="P12" s="75"/>
      <c r="Q12" s="75"/>
      <c r="R12" s="75"/>
      <c r="S12" s="75"/>
      <c r="T12" s="75"/>
      <c r="U12" s="75"/>
      <c r="V12" s="75"/>
      <c r="W12" s="75"/>
      <c r="X12" s="75"/>
      <c r="Y12" s="75"/>
      <c r="Z12" s="75"/>
      <c r="AA12" s="75"/>
      <c r="AB12" s="75"/>
      <c r="AC12" s="75">
        <v>6336.6</v>
      </c>
      <c r="AD12" s="75"/>
      <c r="AE12" s="75"/>
      <c r="AF12" s="75"/>
      <c r="AG12" s="77"/>
      <c r="AH12" s="77"/>
      <c r="AI12" s="77"/>
      <c r="AJ12" s="77"/>
      <c r="AK12" s="77"/>
      <c r="AL12" s="77"/>
      <c r="AM12" s="77"/>
      <c r="AN12" s="77"/>
      <c r="AO12" s="75"/>
      <c r="AP12" s="75"/>
      <c r="AQ12" s="75"/>
      <c r="AR12" s="75"/>
      <c r="AS12" s="75"/>
      <c r="AT12" s="75"/>
      <c r="AU12" s="75"/>
      <c r="AV12" s="75"/>
      <c r="AW12" s="75"/>
      <c r="AX12" s="75"/>
    </row>
    <row r="13" spans="1:50" ht="28.5" customHeight="1" x14ac:dyDescent="0.3">
      <c r="A13" s="73" t="s">
        <v>311</v>
      </c>
      <c r="B13" s="74" t="s">
        <v>310</v>
      </c>
      <c r="C13" s="74"/>
      <c r="D13" s="75"/>
      <c r="E13" s="75"/>
      <c r="F13" s="75">
        <v>14641.2</v>
      </c>
      <c r="G13" s="75"/>
      <c r="H13" s="76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5"/>
      <c r="T13" s="75"/>
      <c r="U13" s="75"/>
      <c r="V13" s="75"/>
      <c r="W13" s="75"/>
      <c r="X13" s="75"/>
      <c r="Y13" s="75"/>
      <c r="Z13" s="75"/>
      <c r="AA13" s="75"/>
      <c r="AB13" s="75"/>
      <c r="AC13" s="75"/>
      <c r="AD13" s="75"/>
      <c r="AE13" s="75"/>
      <c r="AF13" s="75"/>
      <c r="AG13" s="77"/>
      <c r="AH13" s="77"/>
      <c r="AI13" s="77"/>
      <c r="AJ13" s="77"/>
      <c r="AK13" s="77"/>
      <c r="AL13" s="77"/>
      <c r="AM13" s="77"/>
      <c r="AN13" s="77"/>
      <c r="AO13" s="75"/>
      <c r="AP13" s="75"/>
      <c r="AQ13" s="75"/>
      <c r="AR13" s="75"/>
      <c r="AS13" s="75"/>
      <c r="AT13" s="75"/>
      <c r="AU13" s="75"/>
      <c r="AV13" s="75"/>
      <c r="AW13" s="75"/>
      <c r="AX13" s="75"/>
    </row>
    <row r="14" spans="1:50" ht="28.5" customHeight="1" x14ac:dyDescent="0.3">
      <c r="A14" s="73" t="s">
        <v>309</v>
      </c>
      <c r="B14" s="79" t="s">
        <v>308</v>
      </c>
      <c r="C14" s="74"/>
      <c r="D14" s="75"/>
      <c r="E14" s="75"/>
      <c r="F14" s="75">
        <v>1940.5</v>
      </c>
      <c r="G14" s="75"/>
      <c r="H14" s="76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7"/>
      <c r="AH14" s="77"/>
      <c r="AI14" s="77"/>
      <c r="AJ14" s="77"/>
      <c r="AK14" s="77"/>
      <c r="AL14" s="77"/>
      <c r="AM14" s="77"/>
      <c r="AN14" s="77"/>
      <c r="AO14" s="75"/>
      <c r="AP14" s="75"/>
      <c r="AQ14" s="75"/>
      <c r="AR14" s="75"/>
      <c r="AS14" s="75"/>
      <c r="AT14" s="75"/>
      <c r="AU14" s="75"/>
      <c r="AV14" s="75"/>
      <c r="AW14" s="75"/>
      <c r="AX14" s="75"/>
    </row>
    <row r="15" spans="1:50" ht="28.5" customHeight="1" x14ac:dyDescent="0.3">
      <c r="A15" s="73" t="s">
        <v>307</v>
      </c>
      <c r="B15" s="74" t="s">
        <v>306</v>
      </c>
      <c r="C15" s="74"/>
      <c r="D15" s="75">
        <v>349028.4</v>
      </c>
      <c r="E15" s="75"/>
      <c r="F15" s="75"/>
      <c r="G15" s="75"/>
      <c r="H15" s="76"/>
      <c r="I15" s="75"/>
      <c r="J15" s="75"/>
      <c r="K15" s="75"/>
      <c r="L15" s="75"/>
      <c r="M15" s="75">
        <v>12498.3</v>
      </c>
      <c r="N15" s="75"/>
      <c r="O15" s="75"/>
      <c r="P15" s="75"/>
      <c r="Q15" s="75"/>
      <c r="R15" s="75"/>
      <c r="S15" s="75"/>
      <c r="T15" s="75"/>
      <c r="U15" s="75">
        <v>45897.7</v>
      </c>
      <c r="V15" s="75"/>
      <c r="W15" s="75"/>
      <c r="X15" s="75"/>
      <c r="Y15" s="75"/>
      <c r="Z15" s="75"/>
      <c r="AA15" s="75"/>
      <c r="AB15" s="75"/>
      <c r="AC15" s="75"/>
      <c r="AD15" s="75"/>
      <c r="AE15" s="75"/>
      <c r="AF15" s="75"/>
      <c r="AG15" s="77"/>
      <c r="AH15" s="77"/>
      <c r="AI15" s="77"/>
      <c r="AJ15" s="77"/>
      <c r="AK15" s="77"/>
      <c r="AL15" s="77"/>
      <c r="AM15" s="77"/>
      <c r="AN15" s="77"/>
      <c r="AO15" s="75"/>
      <c r="AP15" s="75"/>
      <c r="AQ15" s="75"/>
      <c r="AR15" s="75"/>
      <c r="AS15" s="75">
        <v>1042288.3</v>
      </c>
      <c r="AT15" s="75"/>
      <c r="AU15" s="75"/>
      <c r="AV15" s="75"/>
      <c r="AW15" s="75"/>
      <c r="AX15" s="75"/>
    </row>
    <row r="16" spans="1:50" ht="28.5" customHeight="1" x14ac:dyDescent="0.3">
      <c r="A16" s="73" t="s">
        <v>305</v>
      </c>
      <c r="B16" s="74" t="s">
        <v>304</v>
      </c>
      <c r="C16" s="74"/>
      <c r="D16" s="75">
        <v>301816.7</v>
      </c>
      <c r="E16" s="75"/>
      <c r="F16" s="75"/>
      <c r="G16" s="75"/>
      <c r="H16" s="76"/>
      <c r="I16" s="75"/>
      <c r="J16" s="75"/>
      <c r="K16" s="75"/>
      <c r="L16" s="75"/>
      <c r="M16" s="75">
        <v>23316.799999999999</v>
      </c>
      <c r="N16" s="75"/>
      <c r="O16" s="75"/>
      <c r="P16" s="75"/>
      <c r="Q16" s="75">
        <v>11538.5</v>
      </c>
      <c r="R16" s="75">
        <v>24600.5</v>
      </c>
      <c r="S16" s="75"/>
      <c r="T16" s="75"/>
      <c r="U16" s="75">
        <v>26744.6</v>
      </c>
      <c r="V16" s="75"/>
      <c r="W16" s="75"/>
      <c r="X16" s="75"/>
      <c r="Y16" s="75"/>
      <c r="Z16" s="75"/>
      <c r="AA16" s="75"/>
      <c r="AB16" s="75"/>
      <c r="AC16" s="75"/>
      <c r="AD16" s="75"/>
      <c r="AE16" s="75"/>
      <c r="AF16" s="75"/>
      <c r="AG16" s="77"/>
      <c r="AH16" s="77"/>
      <c r="AI16" s="77"/>
      <c r="AJ16" s="77"/>
      <c r="AK16" s="77"/>
      <c r="AL16" s="77"/>
      <c r="AM16" s="77"/>
      <c r="AN16" s="77"/>
      <c r="AO16" s="75"/>
      <c r="AP16" s="75"/>
      <c r="AQ16" s="75"/>
      <c r="AR16" s="75"/>
      <c r="AS16" s="75">
        <v>1165026</v>
      </c>
      <c r="AT16" s="75"/>
      <c r="AU16" s="75"/>
      <c r="AV16" s="75"/>
      <c r="AW16" s="75"/>
      <c r="AX16" s="75"/>
    </row>
    <row r="17" spans="1:50" ht="28.5" customHeight="1" x14ac:dyDescent="0.3">
      <c r="A17" s="73" t="s">
        <v>303</v>
      </c>
      <c r="B17" s="74" t="s">
        <v>302</v>
      </c>
      <c r="C17" s="74"/>
      <c r="D17" s="75">
        <v>363792.4</v>
      </c>
      <c r="E17" s="75"/>
      <c r="F17" s="75"/>
      <c r="G17" s="75"/>
      <c r="H17" s="76"/>
      <c r="I17" s="75"/>
      <c r="J17" s="75"/>
      <c r="K17" s="75"/>
      <c r="L17" s="75"/>
      <c r="M17" s="75">
        <v>17830.400000000001</v>
      </c>
      <c r="N17" s="75"/>
      <c r="O17" s="75"/>
      <c r="P17" s="75"/>
      <c r="Q17" s="75"/>
      <c r="R17" s="75">
        <v>35478.800000000003</v>
      </c>
      <c r="S17" s="75"/>
      <c r="T17" s="75"/>
      <c r="U17" s="75">
        <v>21342.5</v>
      </c>
      <c r="V17" s="75"/>
      <c r="W17" s="75"/>
      <c r="X17" s="75"/>
      <c r="Y17" s="75"/>
      <c r="Z17" s="75"/>
      <c r="AA17" s="75"/>
      <c r="AB17" s="75"/>
      <c r="AC17" s="75"/>
      <c r="AD17" s="75"/>
      <c r="AE17" s="75"/>
      <c r="AF17" s="75"/>
      <c r="AG17" s="77"/>
      <c r="AH17" s="77"/>
      <c r="AI17" s="77"/>
      <c r="AJ17" s="77"/>
      <c r="AK17" s="77"/>
      <c r="AL17" s="77"/>
      <c r="AM17" s="77"/>
      <c r="AN17" s="77"/>
      <c r="AO17" s="75"/>
      <c r="AP17" s="75"/>
      <c r="AQ17" s="75">
        <v>15.7</v>
      </c>
      <c r="AR17" s="75"/>
      <c r="AS17" s="75">
        <v>406949.3</v>
      </c>
      <c r="AT17" s="75"/>
      <c r="AU17" s="75"/>
      <c r="AV17" s="75"/>
      <c r="AW17" s="75"/>
      <c r="AX17" s="75"/>
    </row>
    <row r="18" spans="1:50" ht="28.5" customHeight="1" x14ac:dyDescent="0.3">
      <c r="A18" s="73" t="s">
        <v>301</v>
      </c>
      <c r="B18" s="74" t="s">
        <v>300</v>
      </c>
      <c r="C18" s="74"/>
      <c r="D18" s="75">
        <v>318977.2</v>
      </c>
      <c r="E18" s="75"/>
      <c r="F18" s="75"/>
      <c r="G18" s="75"/>
      <c r="H18" s="76"/>
      <c r="I18" s="75"/>
      <c r="J18" s="75"/>
      <c r="K18" s="75"/>
      <c r="L18" s="75"/>
      <c r="M18" s="75">
        <v>28179</v>
      </c>
      <c r="N18" s="75"/>
      <c r="O18" s="75"/>
      <c r="P18" s="75"/>
      <c r="Q18" s="75"/>
      <c r="R18" s="75">
        <v>33118.300000000003</v>
      </c>
      <c r="S18" s="75"/>
      <c r="T18" s="75"/>
      <c r="U18" s="75">
        <v>53765.7</v>
      </c>
      <c r="V18" s="75"/>
      <c r="W18" s="75"/>
      <c r="X18" s="75"/>
      <c r="Y18" s="75"/>
      <c r="Z18" s="75"/>
      <c r="AA18" s="75"/>
      <c r="AB18" s="75"/>
      <c r="AC18" s="75"/>
      <c r="AD18" s="75"/>
      <c r="AE18" s="75"/>
      <c r="AF18" s="75"/>
      <c r="AG18" s="77"/>
      <c r="AH18" s="77"/>
      <c r="AI18" s="77"/>
      <c r="AJ18" s="77"/>
      <c r="AK18" s="77"/>
      <c r="AL18" s="77"/>
      <c r="AM18" s="77"/>
      <c r="AN18" s="77"/>
      <c r="AO18" s="75"/>
      <c r="AP18" s="75"/>
      <c r="AQ18" s="75">
        <v>18.7</v>
      </c>
      <c r="AR18" s="75"/>
      <c r="AS18" s="75">
        <v>899225.8</v>
      </c>
      <c r="AT18" s="75"/>
      <c r="AU18" s="75"/>
      <c r="AV18" s="75"/>
      <c r="AW18" s="75"/>
      <c r="AX18" s="75"/>
    </row>
    <row r="19" spans="1:50" s="45" customFormat="1" ht="28.5" customHeight="1" x14ac:dyDescent="0.3">
      <c r="A19" s="80" t="s">
        <v>299</v>
      </c>
      <c r="B19" s="81" t="s">
        <v>298</v>
      </c>
      <c r="C19" s="81"/>
      <c r="D19" s="77"/>
      <c r="E19" s="77"/>
      <c r="F19" s="77">
        <v>11437.2</v>
      </c>
      <c r="G19" s="77"/>
      <c r="H19" s="82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7"/>
      <c r="AW19" s="77"/>
      <c r="AX19" s="77"/>
    </row>
    <row r="20" spans="1:50" s="45" customFormat="1" ht="25.15" customHeight="1" x14ac:dyDescent="0.3">
      <c r="A20" s="80" t="s">
        <v>297</v>
      </c>
      <c r="B20" s="81" t="s">
        <v>296</v>
      </c>
      <c r="C20" s="81"/>
      <c r="D20" s="77">
        <v>353479.8</v>
      </c>
      <c r="E20" s="77"/>
      <c r="F20" s="77"/>
      <c r="G20" s="77"/>
      <c r="H20" s="82"/>
      <c r="I20" s="77"/>
      <c r="J20" s="77"/>
      <c r="K20" s="77"/>
      <c r="L20" s="77"/>
      <c r="M20" s="77">
        <v>17977.7</v>
      </c>
      <c r="N20" s="77"/>
      <c r="O20" s="77"/>
      <c r="P20" s="77"/>
      <c r="Q20" s="77"/>
      <c r="R20" s="77">
        <v>63091.3</v>
      </c>
      <c r="S20" s="77"/>
      <c r="T20" s="77"/>
      <c r="U20" s="77">
        <v>7952.6</v>
      </c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7"/>
      <c r="AP20" s="77"/>
      <c r="AQ20" s="77"/>
      <c r="AR20" s="77"/>
      <c r="AS20" s="77">
        <v>523225.3</v>
      </c>
      <c r="AT20" s="77"/>
      <c r="AU20" s="77"/>
      <c r="AV20" s="77"/>
      <c r="AW20" s="77"/>
      <c r="AX20" s="77"/>
    </row>
    <row r="21" spans="1:50" s="45" customFormat="1" ht="45.75" customHeight="1" x14ac:dyDescent="0.3">
      <c r="A21" s="80" t="s">
        <v>295</v>
      </c>
      <c r="B21" s="81" t="s">
        <v>294</v>
      </c>
      <c r="C21" s="81"/>
      <c r="D21" s="77"/>
      <c r="E21" s="77"/>
      <c r="F21" s="77"/>
      <c r="G21" s="77"/>
      <c r="H21" s="82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>
        <v>70000</v>
      </c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7"/>
      <c r="AP21" s="77"/>
      <c r="AQ21" s="77"/>
      <c r="AR21" s="77"/>
      <c r="AS21" s="77"/>
      <c r="AT21" s="77"/>
      <c r="AU21" s="77"/>
      <c r="AV21" s="77"/>
      <c r="AW21" s="77"/>
      <c r="AX21" s="77"/>
    </row>
    <row r="22" spans="1:50" s="45" customFormat="1" ht="28.5" customHeight="1" x14ac:dyDescent="0.3">
      <c r="A22" s="80" t="s">
        <v>293</v>
      </c>
      <c r="B22" s="81" t="s">
        <v>292</v>
      </c>
      <c r="C22" s="81"/>
      <c r="D22" s="77">
        <v>343056.9</v>
      </c>
      <c r="E22" s="77"/>
      <c r="F22" s="77"/>
      <c r="G22" s="77"/>
      <c r="H22" s="82"/>
      <c r="I22" s="77"/>
      <c r="J22" s="77"/>
      <c r="K22" s="77"/>
      <c r="L22" s="77"/>
      <c r="M22" s="77">
        <v>39408.300000000003</v>
      </c>
      <c r="N22" s="77"/>
      <c r="O22" s="77"/>
      <c r="P22" s="77"/>
      <c r="Q22" s="77">
        <v>11538.5</v>
      </c>
      <c r="R22" s="77">
        <v>60540</v>
      </c>
      <c r="S22" s="77"/>
      <c r="T22" s="77"/>
      <c r="U22" s="77">
        <v>15798</v>
      </c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77">
        <v>1070031.3999999999</v>
      </c>
      <c r="AT22" s="77"/>
      <c r="AU22" s="77"/>
      <c r="AV22" s="77"/>
      <c r="AW22" s="77"/>
      <c r="AX22" s="77"/>
    </row>
    <row r="23" spans="1:50" ht="28.5" customHeight="1" x14ac:dyDescent="0.3">
      <c r="A23" s="73" t="s">
        <v>291</v>
      </c>
      <c r="B23" s="74" t="s">
        <v>290</v>
      </c>
      <c r="C23" s="74"/>
      <c r="D23" s="75"/>
      <c r="E23" s="75">
        <v>30000</v>
      </c>
      <c r="F23" s="75"/>
      <c r="G23" s="75"/>
      <c r="H23" s="76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7"/>
      <c r="AH23" s="77"/>
      <c r="AI23" s="77"/>
      <c r="AJ23" s="77"/>
      <c r="AK23" s="77"/>
      <c r="AL23" s="77"/>
      <c r="AM23" s="77"/>
      <c r="AN23" s="77"/>
      <c r="AO23" s="75"/>
      <c r="AP23" s="75"/>
      <c r="AQ23" s="75"/>
      <c r="AR23" s="75"/>
      <c r="AS23" s="75"/>
      <c r="AT23" s="75"/>
      <c r="AU23" s="75"/>
      <c r="AV23" s="75"/>
      <c r="AW23" s="75"/>
      <c r="AX23" s="75"/>
    </row>
    <row r="24" spans="1:50" ht="28.5" customHeight="1" x14ac:dyDescent="0.3">
      <c r="A24" s="73" t="s">
        <v>289</v>
      </c>
      <c r="B24" s="74" t="s">
        <v>288</v>
      </c>
      <c r="C24" s="74"/>
      <c r="D24" s="75">
        <v>250307.1</v>
      </c>
      <c r="E24" s="75"/>
      <c r="F24" s="75"/>
      <c r="G24" s="75"/>
      <c r="H24" s="76"/>
      <c r="I24" s="75"/>
      <c r="J24" s="75"/>
      <c r="K24" s="75"/>
      <c r="L24" s="75"/>
      <c r="M24" s="75">
        <v>16062</v>
      </c>
      <c r="N24" s="75"/>
      <c r="O24" s="75"/>
      <c r="P24" s="75"/>
      <c r="Q24" s="75"/>
      <c r="R24" s="75">
        <v>37708.699999999997</v>
      </c>
      <c r="S24" s="75"/>
      <c r="T24" s="75"/>
      <c r="U24" s="75">
        <v>50747.8</v>
      </c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5"/>
      <c r="AG24" s="77"/>
      <c r="AH24" s="77"/>
      <c r="AI24" s="77"/>
      <c r="AJ24" s="77"/>
      <c r="AK24" s="77"/>
      <c r="AL24" s="77"/>
      <c r="AM24" s="77"/>
      <c r="AN24" s="77"/>
      <c r="AO24" s="75"/>
      <c r="AP24" s="75"/>
      <c r="AQ24" s="75"/>
      <c r="AR24" s="75"/>
      <c r="AS24" s="75">
        <v>715413.1</v>
      </c>
      <c r="AT24" s="75"/>
      <c r="AU24" s="75"/>
      <c r="AV24" s="75"/>
      <c r="AW24" s="75"/>
      <c r="AX24" s="75"/>
    </row>
    <row r="25" spans="1:50" ht="28.5" customHeight="1" x14ac:dyDescent="0.3">
      <c r="A25" s="73" t="s">
        <v>287</v>
      </c>
      <c r="B25" s="74" t="s">
        <v>286</v>
      </c>
      <c r="C25" s="74"/>
      <c r="D25" s="75">
        <v>248983.7</v>
      </c>
      <c r="E25" s="75"/>
      <c r="F25" s="75"/>
      <c r="G25" s="75"/>
      <c r="H25" s="76"/>
      <c r="I25" s="75"/>
      <c r="J25" s="75"/>
      <c r="K25" s="75"/>
      <c r="L25" s="75"/>
      <c r="M25" s="75">
        <v>8155.2</v>
      </c>
      <c r="N25" s="75"/>
      <c r="O25" s="75"/>
      <c r="P25" s="75"/>
      <c r="Q25" s="75"/>
      <c r="R25" s="75">
        <v>36091.5</v>
      </c>
      <c r="S25" s="75"/>
      <c r="T25" s="75"/>
      <c r="U25" s="75">
        <v>17802</v>
      </c>
      <c r="V25" s="75"/>
      <c r="W25" s="75"/>
      <c r="X25" s="75"/>
      <c r="Y25" s="75"/>
      <c r="Z25" s="75"/>
      <c r="AA25" s="75"/>
      <c r="AB25" s="75"/>
      <c r="AC25" s="75"/>
      <c r="AD25" s="75"/>
      <c r="AE25" s="75"/>
      <c r="AF25" s="75"/>
      <c r="AG25" s="77"/>
      <c r="AH25" s="77"/>
      <c r="AI25" s="77"/>
      <c r="AJ25" s="77"/>
      <c r="AK25" s="77"/>
      <c r="AL25" s="77"/>
      <c r="AM25" s="77"/>
      <c r="AN25" s="77"/>
      <c r="AO25" s="75"/>
      <c r="AP25" s="75"/>
      <c r="AQ25" s="75"/>
      <c r="AR25" s="75"/>
      <c r="AS25" s="75">
        <v>661001</v>
      </c>
      <c r="AT25" s="75"/>
      <c r="AU25" s="75"/>
      <c r="AV25" s="75"/>
      <c r="AW25" s="75"/>
      <c r="AX25" s="75"/>
    </row>
    <row r="26" spans="1:50" s="45" customFormat="1" ht="28.5" customHeight="1" x14ac:dyDescent="0.3">
      <c r="A26" s="80" t="s">
        <v>285</v>
      </c>
      <c r="B26" s="81" t="s">
        <v>284</v>
      </c>
      <c r="C26" s="81"/>
      <c r="D26" s="77">
        <v>468925.2</v>
      </c>
      <c r="E26" s="77"/>
      <c r="F26" s="77"/>
      <c r="G26" s="77"/>
      <c r="H26" s="82"/>
      <c r="I26" s="77"/>
      <c r="J26" s="77"/>
      <c r="K26" s="77"/>
      <c r="L26" s="77"/>
      <c r="M26" s="77">
        <v>33777.4</v>
      </c>
      <c r="N26" s="77"/>
      <c r="O26" s="77"/>
      <c r="P26" s="77"/>
      <c r="Q26" s="77">
        <v>11538.5</v>
      </c>
      <c r="R26" s="77">
        <v>65943.899999999994</v>
      </c>
      <c r="S26" s="77"/>
      <c r="T26" s="77">
        <v>10822.5</v>
      </c>
      <c r="U26" s="77">
        <v>12876.3</v>
      </c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>
        <v>30558</v>
      </c>
      <c r="AL26" s="77"/>
      <c r="AM26" s="77"/>
      <c r="AN26" s="77">
        <v>589000</v>
      </c>
      <c r="AO26" s="77"/>
      <c r="AP26" s="77"/>
      <c r="AQ26" s="77">
        <v>28.2</v>
      </c>
      <c r="AR26" s="77"/>
      <c r="AS26" s="77">
        <v>1095290.6000000001</v>
      </c>
      <c r="AT26" s="77"/>
      <c r="AU26" s="77"/>
      <c r="AV26" s="77"/>
      <c r="AW26" s="77"/>
      <c r="AX26" s="77"/>
    </row>
    <row r="27" spans="1:50" s="45" customFormat="1" ht="28.5" customHeight="1" x14ac:dyDescent="0.3">
      <c r="A27" s="80" t="s">
        <v>283</v>
      </c>
      <c r="B27" s="81" t="s">
        <v>282</v>
      </c>
      <c r="C27" s="81"/>
      <c r="D27" s="77">
        <v>269606.2</v>
      </c>
      <c r="E27" s="77"/>
      <c r="F27" s="77"/>
      <c r="G27" s="77"/>
      <c r="H27" s="82"/>
      <c r="I27" s="77"/>
      <c r="J27" s="77"/>
      <c r="K27" s="77"/>
      <c r="L27" s="77"/>
      <c r="M27" s="77">
        <v>13158.8</v>
      </c>
      <c r="N27" s="77"/>
      <c r="O27" s="77"/>
      <c r="P27" s="77"/>
      <c r="Q27" s="77"/>
      <c r="R27" s="77">
        <v>40491</v>
      </c>
      <c r="S27" s="77"/>
      <c r="T27" s="77"/>
      <c r="U27" s="77">
        <v>58640.6</v>
      </c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>
        <v>300000</v>
      </c>
      <c r="AJ27" s="77"/>
      <c r="AK27" s="77"/>
      <c r="AL27" s="77"/>
      <c r="AM27" s="77"/>
      <c r="AN27" s="77"/>
      <c r="AO27" s="77"/>
      <c r="AP27" s="77"/>
      <c r="AQ27" s="77"/>
      <c r="AR27" s="77"/>
      <c r="AS27" s="77">
        <v>556272</v>
      </c>
      <c r="AT27" s="77"/>
      <c r="AU27" s="77"/>
      <c r="AV27" s="77"/>
      <c r="AW27" s="77"/>
      <c r="AX27" s="77"/>
    </row>
    <row r="28" spans="1:50" ht="28.5" customHeight="1" x14ac:dyDescent="0.3">
      <c r="A28" s="73" t="s">
        <v>281</v>
      </c>
      <c r="B28" s="79" t="s">
        <v>280</v>
      </c>
      <c r="C28" s="74"/>
      <c r="D28" s="75">
        <v>452553.8</v>
      </c>
      <c r="E28" s="75"/>
      <c r="F28" s="75"/>
      <c r="G28" s="75"/>
      <c r="H28" s="76"/>
      <c r="I28" s="75"/>
      <c r="J28" s="75"/>
      <c r="K28" s="75"/>
      <c r="L28" s="75"/>
      <c r="M28" s="75">
        <v>25389.1</v>
      </c>
      <c r="N28" s="75"/>
      <c r="O28" s="75"/>
      <c r="P28" s="75"/>
      <c r="Q28" s="75"/>
      <c r="R28" s="75"/>
      <c r="S28" s="75"/>
      <c r="T28" s="75"/>
      <c r="U28" s="75">
        <v>66808.7</v>
      </c>
      <c r="V28" s="75"/>
      <c r="W28" s="75"/>
      <c r="X28" s="75"/>
      <c r="Y28" s="75"/>
      <c r="Z28" s="75"/>
      <c r="AA28" s="75"/>
      <c r="AB28" s="75"/>
      <c r="AC28" s="75"/>
      <c r="AD28" s="75"/>
      <c r="AE28" s="75"/>
      <c r="AF28" s="75"/>
      <c r="AG28" s="77"/>
      <c r="AH28" s="77"/>
      <c r="AI28" s="77"/>
      <c r="AJ28" s="77"/>
      <c r="AK28" s="77"/>
      <c r="AL28" s="77"/>
      <c r="AM28" s="77"/>
      <c r="AN28" s="77"/>
      <c r="AO28" s="75"/>
      <c r="AP28" s="75"/>
      <c r="AQ28" s="75"/>
      <c r="AR28" s="75"/>
      <c r="AS28" s="75">
        <v>927472.4</v>
      </c>
      <c r="AT28" s="75"/>
      <c r="AU28" s="75"/>
      <c r="AV28" s="75"/>
      <c r="AW28" s="75"/>
      <c r="AX28" s="75"/>
    </row>
    <row r="29" spans="1:50" ht="28.5" customHeight="1" x14ac:dyDescent="0.3">
      <c r="A29" s="73" t="s">
        <v>279</v>
      </c>
      <c r="B29" s="74" t="s">
        <v>278</v>
      </c>
      <c r="C29" s="74"/>
      <c r="D29" s="75">
        <v>262460.09999999998</v>
      </c>
      <c r="E29" s="75"/>
      <c r="F29" s="75"/>
      <c r="G29" s="75"/>
      <c r="H29" s="76"/>
      <c r="I29" s="75"/>
      <c r="J29" s="75"/>
      <c r="K29" s="75"/>
      <c r="L29" s="75"/>
      <c r="M29" s="75">
        <v>20665.599999999999</v>
      </c>
      <c r="N29" s="75"/>
      <c r="O29" s="75"/>
      <c r="P29" s="75"/>
      <c r="Q29" s="75"/>
      <c r="R29" s="75"/>
      <c r="S29" s="75"/>
      <c r="T29" s="75"/>
      <c r="U29" s="75">
        <v>24270.3</v>
      </c>
      <c r="V29" s="75"/>
      <c r="W29" s="75"/>
      <c r="X29" s="75"/>
      <c r="Y29" s="75"/>
      <c r="Z29" s="75"/>
      <c r="AA29" s="75"/>
      <c r="AB29" s="75">
        <v>95000</v>
      </c>
      <c r="AC29" s="75"/>
      <c r="AD29" s="75"/>
      <c r="AE29" s="75"/>
      <c r="AF29" s="75"/>
      <c r="AG29" s="77"/>
      <c r="AH29" s="77"/>
      <c r="AI29" s="77"/>
      <c r="AJ29" s="77"/>
      <c r="AK29" s="77"/>
      <c r="AL29" s="77"/>
      <c r="AM29" s="77"/>
      <c r="AN29" s="77"/>
      <c r="AO29" s="75"/>
      <c r="AP29" s="75"/>
      <c r="AQ29" s="75">
        <v>11306.5</v>
      </c>
      <c r="AR29" s="75"/>
      <c r="AS29" s="75">
        <v>1311847.8999999999</v>
      </c>
      <c r="AT29" s="75"/>
      <c r="AU29" s="75"/>
      <c r="AV29" s="75"/>
      <c r="AW29" s="75"/>
      <c r="AX29" s="75"/>
    </row>
    <row r="30" spans="1:50" ht="28.5" customHeight="1" x14ac:dyDescent="0.3">
      <c r="A30" s="73" t="s">
        <v>277</v>
      </c>
      <c r="B30" s="74" t="s">
        <v>276</v>
      </c>
      <c r="C30" s="74"/>
      <c r="D30" s="75">
        <v>344400.2</v>
      </c>
      <c r="E30" s="75"/>
      <c r="F30" s="75"/>
      <c r="G30" s="75"/>
      <c r="H30" s="76"/>
      <c r="I30" s="75"/>
      <c r="J30" s="75"/>
      <c r="K30" s="75"/>
      <c r="L30" s="75"/>
      <c r="M30" s="75">
        <v>24036.5</v>
      </c>
      <c r="N30" s="75"/>
      <c r="O30" s="75"/>
      <c r="P30" s="75"/>
      <c r="Q30" s="75"/>
      <c r="R30" s="75">
        <v>51329.1</v>
      </c>
      <c r="S30" s="75"/>
      <c r="T30" s="75"/>
      <c r="U30" s="75">
        <v>33369.1</v>
      </c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7"/>
      <c r="AH30" s="77"/>
      <c r="AI30" s="77"/>
      <c r="AJ30" s="77"/>
      <c r="AK30" s="77"/>
      <c r="AL30" s="77"/>
      <c r="AM30" s="77"/>
      <c r="AN30" s="77"/>
      <c r="AO30" s="75"/>
      <c r="AP30" s="75"/>
      <c r="AQ30" s="75">
        <v>52046.3</v>
      </c>
      <c r="AR30" s="75"/>
      <c r="AS30" s="75">
        <v>527387.6</v>
      </c>
      <c r="AT30" s="75"/>
      <c r="AU30" s="75"/>
      <c r="AV30" s="75"/>
      <c r="AW30" s="75"/>
      <c r="AX30" s="75"/>
    </row>
    <row r="31" spans="1:50" s="45" customFormat="1" ht="28.5" customHeight="1" x14ac:dyDescent="0.3">
      <c r="A31" s="80" t="s">
        <v>275</v>
      </c>
      <c r="B31" s="81" t="s">
        <v>274</v>
      </c>
      <c r="C31" s="81"/>
      <c r="D31" s="77">
        <v>254165.2</v>
      </c>
      <c r="E31" s="77"/>
      <c r="F31" s="77"/>
      <c r="G31" s="77"/>
      <c r="H31" s="82"/>
      <c r="I31" s="77"/>
      <c r="J31" s="77"/>
      <c r="K31" s="77"/>
      <c r="L31" s="77"/>
      <c r="M31" s="77">
        <v>11711.9</v>
      </c>
      <c r="N31" s="77"/>
      <c r="O31" s="77"/>
      <c r="P31" s="77"/>
      <c r="Q31" s="77"/>
      <c r="R31" s="77">
        <v>28357.200000000001</v>
      </c>
      <c r="S31" s="77"/>
      <c r="T31" s="77"/>
      <c r="U31" s="77">
        <v>29399.599999999999</v>
      </c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>
        <v>10000</v>
      </c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>
        <v>866716.2</v>
      </c>
      <c r="AT31" s="77"/>
      <c r="AU31" s="77"/>
      <c r="AV31" s="77"/>
      <c r="AW31" s="77"/>
      <c r="AX31" s="77"/>
    </row>
    <row r="32" spans="1:50" s="45" customFormat="1" ht="37.5" x14ac:dyDescent="0.3">
      <c r="A32" s="80">
        <v>18531000000</v>
      </c>
      <c r="B32" s="81" t="s">
        <v>273</v>
      </c>
      <c r="C32" s="81"/>
      <c r="D32" s="77"/>
      <c r="E32" s="77"/>
      <c r="F32" s="77"/>
      <c r="G32" s="77"/>
      <c r="H32" s="82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>
        <v>40000</v>
      </c>
      <c r="AM32" s="77"/>
      <c r="AN32" s="77"/>
      <c r="AO32" s="77"/>
      <c r="AP32" s="77"/>
      <c r="AQ32" s="77"/>
      <c r="AR32" s="77"/>
      <c r="AS32" s="77"/>
      <c r="AT32" s="77"/>
      <c r="AU32" s="77"/>
      <c r="AV32" s="77"/>
      <c r="AW32" s="77"/>
      <c r="AX32" s="77"/>
    </row>
    <row r="33" spans="1:50" ht="28.5" customHeight="1" x14ac:dyDescent="0.3">
      <c r="A33" s="73" t="s">
        <v>272</v>
      </c>
      <c r="B33" s="74" t="s">
        <v>271</v>
      </c>
      <c r="C33" s="74"/>
      <c r="D33" s="75">
        <v>300991.09999999998</v>
      </c>
      <c r="E33" s="75"/>
      <c r="F33" s="75"/>
      <c r="G33" s="75"/>
      <c r="H33" s="76"/>
      <c r="I33" s="75"/>
      <c r="J33" s="75"/>
      <c r="K33" s="75"/>
      <c r="L33" s="75"/>
      <c r="M33" s="75">
        <v>10409.299999999999</v>
      </c>
      <c r="N33" s="75"/>
      <c r="O33" s="75"/>
      <c r="P33" s="75"/>
      <c r="Q33" s="75"/>
      <c r="R33" s="75"/>
      <c r="S33" s="75"/>
      <c r="T33" s="75"/>
      <c r="U33" s="75">
        <v>11519.5</v>
      </c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7"/>
      <c r="AH33" s="77"/>
      <c r="AI33" s="77"/>
      <c r="AJ33" s="77"/>
      <c r="AK33" s="77"/>
      <c r="AL33" s="77"/>
      <c r="AM33" s="77"/>
      <c r="AN33" s="77"/>
      <c r="AO33" s="75"/>
      <c r="AP33" s="75"/>
      <c r="AQ33" s="75"/>
      <c r="AR33" s="75"/>
      <c r="AS33" s="75">
        <v>590678.19999999995</v>
      </c>
      <c r="AT33" s="75"/>
      <c r="AU33" s="75"/>
      <c r="AV33" s="75"/>
      <c r="AW33" s="75"/>
      <c r="AX33" s="75"/>
    </row>
    <row r="34" spans="1:50" s="45" customFormat="1" ht="37.5" x14ac:dyDescent="0.3">
      <c r="A34" s="80">
        <v>19549000000</v>
      </c>
      <c r="B34" s="81" t="s">
        <v>270</v>
      </c>
      <c r="C34" s="81"/>
      <c r="D34" s="77"/>
      <c r="E34" s="77"/>
      <c r="F34" s="77"/>
      <c r="G34" s="77"/>
      <c r="H34" s="82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77"/>
      <c r="AE34" s="77"/>
      <c r="AF34" s="77"/>
      <c r="AG34" s="77"/>
      <c r="AH34" s="77"/>
      <c r="AI34" s="77"/>
      <c r="AJ34" s="77">
        <v>190000</v>
      </c>
      <c r="AK34" s="77"/>
      <c r="AL34" s="77"/>
      <c r="AM34" s="77"/>
      <c r="AN34" s="77"/>
      <c r="AO34" s="77"/>
      <c r="AP34" s="77"/>
      <c r="AQ34" s="77"/>
      <c r="AR34" s="77"/>
      <c r="AS34" s="77"/>
      <c r="AT34" s="77"/>
      <c r="AU34" s="77"/>
      <c r="AV34" s="77"/>
      <c r="AW34" s="77"/>
      <c r="AX34" s="77"/>
    </row>
    <row r="35" spans="1:50" s="45" customFormat="1" ht="28.5" customHeight="1" x14ac:dyDescent="0.3">
      <c r="A35" s="80" t="s">
        <v>269</v>
      </c>
      <c r="B35" s="81" t="s">
        <v>268</v>
      </c>
      <c r="C35" s="81"/>
      <c r="D35" s="77">
        <v>433038.9</v>
      </c>
      <c r="E35" s="77"/>
      <c r="F35" s="77"/>
      <c r="G35" s="77"/>
      <c r="H35" s="82"/>
      <c r="I35" s="77"/>
      <c r="J35" s="77"/>
      <c r="K35" s="77"/>
      <c r="L35" s="77"/>
      <c r="M35" s="77">
        <v>20230.2</v>
      </c>
      <c r="N35" s="77"/>
      <c r="O35" s="77"/>
      <c r="P35" s="77"/>
      <c r="Q35" s="77">
        <v>11538.5</v>
      </c>
      <c r="R35" s="77">
        <v>100225.9</v>
      </c>
      <c r="S35" s="77"/>
      <c r="T35" s="77"/>
      <c r="U35" s="77">
        <v>32107.1</v>
      </c>
      <c r="V35" s="77"/>
      <c r="W35" s="77"/>
      <c r="X35" s="77"/>
      <c r="Y35" s="77"/>
      <c r="Z35" s="77"/>
      <c r="AA35" s="77"/>
      <c r="AB35" s="77"/>
      <c r="AC35" s="77"/>
      <c r="AD35" s="77"/>
      <c r="AE35" s="77"/>
      <c r="AF35" s="77"/>
      <c r="AG35" s="77"/>
      <c r="AH35" s="77"/>
      <c r="AI35" s="77"/>
      <c r="AJ35" s="77"/>
      <c r="AK35" s="77"/>
      <c r="AL35" s="77"/>
      <c r="AM35" s="77"/>
      <c r="AN35" s="77"/>
      <c r="AO35" s="77"/>
      <c r="AP35" s="77"/>
      <c r="AQ35" s="77"/>
      <c r="AR35" s="77"/>
      <c r="AS35" s="77">
        <v>1230045.2</v>
      </c>
      <c r="AT35" s="77"/>
      <c r="AU35" s="77"/>
      <c r="AV35" s="77"/>
      <c r="AW35" s="77"/>
      <c r="AX35" s="77"/>
    </row>
    <row r="36" spans="1:50" ht="28.5" customHeight="1" x14ac:dyDescent="0.3">
      <c r="A36" s="73" t="s">
        <v>267</v>
      </c>
      <c r="B36" s="74" t="s">
        <v>266</v>
      </c>
      <c r="C36" s="74"/>
      <c r="D36" s="75"/>
      <c r="E36" s="75"/>
      <c r="F36" s="75">
        <v>53104.9</v>
      </c>
      <c r="G36" s="75"/>
      <c r="H36" s="76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5"/>
      <c r="AE36" s="75"/>
      <c r="AF36" s="75"/>
      <c r="AG36" s="77"/>
      <c r="AH36" s="77"/>
      <c r="AI36" s="77"/>
      <c r="AJ36" s="77"/>
      <c r="AK36" s="77"/>
      <c r="AL36" s="77"/>
      <c r="AM36" s="77"/>
      <c r="AN36" s="77"/>
      <c r="AO36" s="75"/>
      <c r="AP36" s="75"/>
      <c r="AQ36" s="75"/>
      <c r="AR36" s="75"/>
      <c r="AS36" s="75"/>
      <c r="AT36" s="75">
        <v>356300</v>
      </c>
      <c r="AU36" s="75"/>
      <c r="AV36" s="75"/>
      <c r="AW36" s="75"/>
      <c r="AX36" s="75"/>
    </row>
    <row r="37" spans="1:50" ht="28.5" customHeight="1" x14ac:dyDescent="0.3">
      <c r="A37" s="73" t="s">
        <v>265</v>
      </c>
      <c r="B37" s="79" t="s">
        <v>264</v>
      </c>
      <c r="C37" s="74"/>
      <c r="D37" s="75"/>
      <c r="E37" s="75"/>
      <c r="F37" s="75">
        <v>9.6999999999999993</v>
      </c>
      <c r="G37" s="75"/>
      <c r="H37" s="76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5"/>
      <c r="AE37" s="75"/>
      <c r="AF37" s="75"/>
      <c r="AG37" s="77"/>
      <c r="AH37" s="77"/>
      <c r="AI37" s="77"/>
      <c r="AJ37" s="77"/>
      <c r="AK37" s="77"/>
      <c r="AL37" s="77"/>
      <c r="AM37" s="77"/>
      <c r="AN37" s="77"/>
      <c r="AO37" s="75"/>
      <c r="AP37" s="75"/>
      <c r="AQ37" s="75"/>
      <c r="AR37" s="75"/>
      <c r="AS37" s="75"/>
      <c r="AT37" s="75"/>
      <c r="AU37" s="75"/>
      <c r="AV37" s="75"/>
      <c r="AW37" s="75"/>
      <c r="AX37" s="75"/>
    </row>
    <row r="38" spans="1:50" ht="40.15" customHeight="1" x14ac:dyDescent="0.3">
      <c r="A38" s="73">
        <v>20516000000</v>
      </c>
      <c r="B38" s="79" t="s">
        <v>263</v>
      </c>
      <c r="C38" s="74"/>
      <c r="D38" s="75"/>
      <c r="E38" s="75"/>
      <c r="F38" s="75">
        <v>1.7</v>
      </c>
      <c r="G38" s="75"/>
      <c r="H38" s="76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7"/>
      <c r="AH38" s="77"/>
      <c r="AI38" s="77"/>
      <c r="AJ38" s="77"/>
      <c r="AK38" s="77"/>
      <c r="AL38" s="77"/>
      <c r="AM38" s="77"/>
      <c r="AN38" s="77"/>
      <c r="AO38" s="75"/>
      <c r="AP38" s="75"/>
      <c r="AQ38" s="75"/>
      <c r="AR38" s="75"/>
      <c r="AS38" s="75"/>
      <c r="AT38" s="75"/>
      <c r="AU38" s="75"/>
      <c r="AV38" s="75"/>
      <c r="AW38" s="75"/>
      <c r="AX38" s="75"/>
    </row>
    <row r="39" spans="1:50" s="45" customFormat="1" ht="28.5" customHeight="1" x14ac:dyDescent="0.3">
      <c r="A39" s="80" t="s">
        <v>262</v>
      </c>
      <c r="B39" s="81" t="s">
        <v>261</v>
      </c>
      <c r="C39" s="81"/>
      <c r="D39" s="77">
        <v>292357.09999999998</v>
      </c>
      <c r="E39" s="77"/>
      <c r="F39" s="77"/>
      <c r="G39" s="77"/>
      <c r="H39" s="82"/>
      <c r="I39" s="77"/>
      <c r="J39" s="77"/>
      <c r="K39" s="77"/>
      <c r="L39" s="77"/>
      <c r="M39" s="77">
        <v>15530.4</v>
      </c>
      <c r="N39" s="77"/>
      <c r="O39" s="77"/>
      <c r="P39" s="77"/>
      <c r="Q39" s="77">
        <v>11538.5</v>
      </c>
      <c r="R39" s="77">
        <v>21326</v>
      </c>
      <c r="S39" s="77"/>
      <c r="T39" s="77"/>
      <c r="U39" s="77">
        <v>36519.9</v>
      </c>
      <c r="V39" s="77"/>
      <c r="W39" s="77"/>
      <c r="X39" s="77"/>
      <c r="Y39" s="77"/>
      <c r="Z39" s="77"/>
      <c r="AA39" s="77"/>
      <c r="AB39" s="77"/>
      <c r="AC39" s="77"/>
      <c r="AD39" s="77"/>
      <c r="AE39" s="77"/>
      <c r="AF39" s="77"/>
      <c r="AG39" s="77"/>
      <c r="AH39" s="77"/>
      <c r="AI39" s="77"/>
      <c r="AJ39" s="77"/>
      <c r="AK39" s="77"/>
      <c r="AL39" s="77"/>
      <c r="AM39" s="77">
        <v>300000</v>
      </c>
      <c r="AN39" s="77"/>
      <c r="AO39" s="77"/>
      <c r="AP39" s="77"/>
      <c r="AQ39" s="77"/>
      <c r="AR39" s="77"/>
      <c r="AS39" s="77">
        <v>599439.1</v>
      </c>
      <c r="AT39" s="77"/>
      <c r="AU39" s="77"/>
      <c r="AV39" s="77"/>
      <c r="AW39" s="77"/>
      <c r="AX39" s="77"/>
    </row>
    <row r="40" spans="1:50" ht="28.5" customHeight="1" x14ac:dyDescent="0.3">
      <c r="A40" s="73" t="s">
        <v>260</v>
      </c>
      <c r="B40" s="74" t="s">
        <v>259</v>
      </c>
      <c r="C40" s="74"/>
      <c r="D40" s="75">
        <v>305507.5</v>
      </c>
      <c r="E40" s="75"/>
      <c r="F40" s="75"/>
      <c r="G40" s="75"/>
      <c r="H40" s="76"/>
      <c r="I40" s="75"/>
      <c r="J40" s="75"/>
      <c r="K40" s="75"/>
      <c r="L40" s="75"/>
      <c r="M40" s="75">
        <v>19673.400000000001</v>
      </c>
      <c r="N40" s="75"/>
      <c r="O40" s="75"/>
      <c r="P40" s="75"/>
      <c r="Q40" s="75">
        <v>11538.5</v>
      </c>
      <c r="R40" s="75">
        <v>32013.4</v>
      </c>
      <c r="S40" s="75"/>
      <c r="T40" s="75"/>
      <c r="U40" s="75">
        <v>27589.200000000001</v>
      </c>
      <c r="V40" s="75"/>
      <c r="W40" s="75"/>
      <c r="X40" s="75"/>
      <c r="Y40" s="75"/>
      <c r="Z40" s="75"/>
      <c r="AA40" s="75"/>
      <c r="AB40" s="75"/>
      <c r="AC40" s="75"/>
      <c r="AD40" s="75"/>
      <c r="AE40" s="75"/>
      <c r="AF40" s="75"/>
      <c r="AG40" s="77"/>
      <c r="AH40" s="77"/>
      <c r="AI40" s="77"/>
      <c r="AJ40" s="77"/>
      <c r="AK40" s="77"/>
      <c r="AL40" s="77"/>
      <c r="AM40" s="77"/>
      <c r="AN40" s="77"/>
      <c r="AO40" s="75"/>
      <c r="AP40" s="75"/>
      <c r="AQ40" s="75"/>
      <c r="AR40" s="75"/>
      <c r="AS40" s="75">
        <v>853910.4</v>
      </c>
      <c r="AT40" s="75"/>
      <c r="AU40" s="75"/>
      <c r="AV40" s="75"/>
      <c r="AW40" s="75"/>
      <c r="AX40" s="75"/>
    </row>
    <row r="41" spans="1:50" ht="28.5" customHeight="1" x14ac:dyDescent="0.3">
      <c r="A41" s="73" t="s">
        <v>258</v>
      </c>
      <c r="B41" s="74" t="s">
        <v>257</v>
      </c>
      <c r="C41" s="74"/>
      <c r="D41" s="75">
        <v>278747.59999999998</v>
      </c>
      <c r="E41" s="75"/>
      <c r="F41" s="75"/>
      <c r="G41" s="75"/>
      <c r="H41" s="76"/>
      <c r="I41" s="75"/>
      <c r="J41" s="75"/>
      <c r="K41" s="75"/>
      <c r="L41" s="75"/>
      <c r="M41" s="75">
        <v>6488.4</v>
      </c>
      <c r="N41" s="75"/>
      <c r="O41" s="75"/>
      <c r="P41" s="75"/>
      <c r="Q41" s="75"/>
      <c r="R41" s="75">
        <v>47532.2</v>
      </c>
      <c r="S41" s="75"/>
      <c r="T41" s="75"/>
      <c r="U41" s="75">
        <v>22729.4</v>
      </c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7"/>
      <c r="AH41" s="77"/>
      <c r="AI41" s="77"/>
      <c r="AJ41" s="77"/>
      <c r="AK41" s="77"/>
      <c r="AL41" s="77"/>
      <c r="AM41" s="77"/>
      <c r="AN41" s="77"/>
      <c r="AO41" s="75"/>
      <c r="AP41" s="75"/>
      <c r="AQ41" s="75"/>
      <c r="AR41" s="75"/>
      <c r="AS41" s="75">
        <v>733791</v>
      </c>
      <c r="AT41" s="75"/>
      <c r="AU41" s="75"/>
      <c r="AV41" s="75"/>
      <c r="AW41" s="75"/>
      <c r="AX41" s="75"/>
    </row>
    <row r="42" spans="1:50" s="45" customFormat="1" ht="28.5" customHeight="1" x14ac:dyDescent="0.3">
      <c r="A42" s="80" t="s">
        <v>256</v>
      </c>
      <c r="B42" s="81" t="s">
        <v>255</v>
      </c>
      <c r="C42" s="81"/>
      <c r="D42" s="77">
        <v>304092.7</v>
      </c>
      <c r="E42" s="77"/>
      <c r="F42" s="77"/>
      <c r="G42" s="77"/>
      <c r="H42" s="82"/>
      <c r="I42" s="77"/>
      <c r="J42" s="77"/>
      <c r="K42" s="77"/>
      <c r="L42" s="77"/>
      <c r="M42" s="77">
        <v>17994.7</v>
      </c>
      <c r="N42" s="77"/>
      <c r="O42" s="77"/>
      <c r="P42" s="77"/>
      <c r="Q42" s="77"/>
      <c r="R42" s="77">
        <v>38351.5</v>
      </c>
      <c r="S42" s="77"/>
      <c r="T42" s="77"/>
      <c r="U42" s="77">
        <v>14518.3</v>
      </c>
      <c r="V42" s="77"/>
      <c r="W42" s="77"/>
      <c r="X42" s="77"/>
      <c r="Y42" s="77"/>
      <c r="Z42" s="77"/>
      <c r="AA42" s="77"/>
      <c r="AB42" s="77"/>
      <c r="AC42" s="77"/>
      <c r="AD42" s="77"/>
      <c r="AE42" s="77"/>
      <c r="AF42" s="77"/>
      <c r="AG42" s="77"/>
      <c r="AI42" s="77"/>
      <c r="AJ42" s="77"/>
      <c r="AK42" s="77"/>
      <c r="AL42" s="77"/>
      <c r="AM42" s="77"/>
      <c r="AN42" s="77"/>
      <c r="AO42" s="77"/>
      <c r="AP42" s="77"/>
      <c r="AQ42" s="77"/>
      <c r="AR42" s="77"/>
      <c r="AS42" s="77">
        <v>342802.8</v>
      </c>
      <c r="AT42" s="77"/>
      <c r="AU42" s="77"/>
      <c r="AV42" s="77"/>
      <c r="AW42" s="77"/>
      <c r="AX42" s="77"/>
    </row>
    <row r="43" spans="1:50" s="45" customFormat="1" ht="28.5" customHeight="1" x14ac:dyDescent="0.3">
      <c r="A43" s="80" t="s">
        <v>254</v>
      </c>
      <c r="B43" s="81" t="s">
        <v>253</v>
      </c>
      <c r="C43" s="81"/>
      <c r="D43" s="77"/>
      <c r="E43" s="77"/>
      <c r="F43" s="77"/>
      <c r="G43" s="77"/>
      <c r="H43" s="82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7"/>
      <c r="AE43" s="77"/>
      <c r="AF43" s="77"/>
      <c r="AG43" s="77"/>
      <c r="AH43" s="77">
        <v>200000</v>
      </c>
      <c r="AI43" s="77"/>
      <c r="AJ43" s="77"/>
      <c r="AK43" s="77"/>
      <c r="AL43" s="77"/>
      <c r="AM43" s="77"/>
      <c r="AN43" s="77"/>
      <c r="AO43" s="77"/>
      <c r="AP43" s="77"/>
      <c r="AQ43" s="77"/>
      <c r="AR43" s="77"/>
      <c r="AS43" s="77"/>
      <c r="AT43" s="77"/>
      <c r="AU43" s="77"/>
      <c r="AV43" s="77"/>
      <c r="AW43" s="77"/>
      <c r="AX43" s="77"/>
    </row>
    <row r="44" spans="1:50" ht="28.5" customHeight="1" x14ac:dyDescent="0.3">
      <c r="A44" s="73" t="s">
        <v>252</v>
      </c>
      <c r="B44" s="74" t="s">
        <v>251</v>
      </c>
      <c r="C44" s="74"/>
      <c r="D44" s="75">
        <v>253868.6</v>
      </c>
      <c r="E44" s="75"/>
      <c r="F44" s="75"/>
      <c r="G44" s="75"/>
      <c r="H44" s="76"/>
      <c r="I44" s="75"/>
      <c r="J44" s="75"/>
      <c r="K44" s="75"/>
      <c r="L44" s="75"/>
      <c r="M44" s="75">
        <v>10390.799999999999</v>
      </c>
      <c r="N44" s="75"/>
      <c r="O44" s="75"/>
      <c r="P44" s="75"/>
      <c r="Q44" s="75"/>
      <c r="R44" s="75">
        <v>34102.699999999997</v>
      </c>
      <c r="S44" s="75"/>
      <c r="T44" s="75"/>
      <c r="U44" s="75">
        <v>34201.800000000003</v>
      </c>
      <c r="V44" s="75"/>
      <c r="W44" s="75"/>
      <c r="X44" s="75"/>
      <c r="Y44" s="75"/>
      <c r="Z44" s="75"/>
      <c r="AA44" s="75"/>
      <c r="AB44" s="75"/>
      <c r="AC44" s="75"/>
      <c r="AD44" s="75"/>
      <c r="AE44" s="75"/>
      <c r="AF44" s="75"/>
      <c r="AG44" s="77"/>
      <c r="AH44" s="77"/>
      <c r="AI44" s="77"/>
      <c r="AJ44" s="77"/>
      <c r="AK44" s="77"/>
      <c r="AL44" s="77"/>
      <c r="AM44" s="77"/>
      <c r="AN44" s="77"/>
      <c r="AO44" s="75"/>
      <c r="AP44" s="75"/>
      <c r="AQ44" s="75"/>
      <c r="AR44" s="75"/>
      <c r="AS44" s="75">
        <v>798927.7</v>
      </c>
      <c r="AT44" s="75"/>
      <c r="AU44" s="75"/>
      <c r="AV44" s="75"/>
      <c r="AW44" s="75"/>
      <c r="AX44" s="75"/>
    </row>
    <row r="45" spans="1:50" ht="28.5" customHeight="1" x14ac:dyDescent="0.3">
      <c r="A45" s="73" t="s">
        <v>250</v>
      </c>
      <c r="B45" s="74" t="s">
        <v>249</v>
      </c>
      <c r="C45" s="74"/>
      <c r="D45" s="75"/>
      <c r="E45" s="75"/>
      <c r="F45" s="75">
        <v>366.4</v>
      </c>
      <c r="G45" s="75"/>
      <c r="H45" s="76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7"/>
      <c r="AH45" s="77"/>
      <c r="AI45" s="77"/>
      <c r="AJ45" s="77"/>
      <c r="AK45" s="77"/>
      <c r="AL45" s="77"/>
      <c r="AM45" s="77"/>
      <c r="AN45" s="77"/>
      <c r="AO45" s="75"/>
      <c r="AP45" s="75"/>
      <c r="AQ45" s="75"/>
      <c r="AR45" s="75"/>
      <c r="AS45" s="75"/>
      <c r="AT45" s="75"/>
      <c r="AU45" s="75"/>
      <c r="AV45" s="75"/>
      <c r="AW45" s="75"/>
      <c r="AX45" s="75"/>
    </row>
    <row r="46" spans="1:50" s="45" customFormat="1" ht="30.6" customHeight="1" x14ac:dyDescent="0.3">
      <c r="A46" s="80" t="s">
        <v>248</v>
      </c>
      <c r="B46" s="81" t="s">
        <v>247</v>
      </c>
      <c r="C46" s="81"/>
      <c r="D46" s="75"/>
      <c r="E46" s="77"/>
      <c r="F46" s="77">
        <v>52714.3</v>
      </c>
      <c r="G46" s="77"/>
      <c r="H46" s="82"/>
      <c r="I46" s="77"/>
      <c r="J46" s="77"/>
      <c r="K46" s="75"/>
      <c r="L46" s="75"/>
      <c r="M46" s="75">
        <v>28606.9</v>
      </c>
      <c r="N46" s="75"/>
      <c r="O46" s="75"/>
      <c r="P46" s="75"/>
      <c r="Q46" s="77"/>
      <c r="R46" s="77"/>
      <c r="S46" s="77"/>
      <c r="T46" s="77"/>
      <c r="U46" s="75">
        <v>11630.8</v>
      </c>
      <c r="V46" s="75"/>
      <c r="W46" s="77"/>
      <c r="X46" s="77"/>
      <c r="Y46" s="77"/>
      <c r="Z46" s="77"/>
      <c r="AA46" s="77"/>
      <c r="AB46" s="77"/>
      <c r="AC46" s="77"/>
      <c r="AD46" s="77"/>
      <c r="AE46" s="77"/>
      <c r="AF46" s="77"/>
      <c r="AG46" s="77"/>
      <c r="AH46" s="77"/>
      <c r="AI46" s="77"/>
      <c r="AJ46" s="77"/>
      <c r="AK46" s="77"/>
      <c r="AL46" s="77"/>
      <c r="AM46" s="77"/>
      <c r="AN46" s="77"/>
      <c r="AO46" s="77"/>
      <c r="AP46" s="77"/>
      <c r="AQ46" s="77"/>
      <c r="AR46" s="77"/>
      <c r="AS46" s="77">
        <v>2217296.7000000002</v>
      </c>
      <c r="AT46" s="77"/>
      <c r="AU46" s="77"/>
      <c r="AV46" s="77"/>
      <c r="AW46" s="77"/>
      <c r="AX46" s="77"/>
    </row>
    <row r="47" spans="1:50" s="53" customFormat="1" ht="30.6" customHeight="1" x14ac:dyDescent="0.3">
      <c r="A47" s="83"/>
      <c r="B47" s="84" t="s">
        <v>246</v>
      </c>
      <c r="C47" s="85">
        <v>200000</v>
      </c>
      <c r="D47" s="85">
        <v>7899999.9999999991</v>
      </c>
      <c r="E47" s="85">
        <v>30000</v>
      </c>
      <c r="F47" s="85">
        <v>405063.20000000007</v>
      </c>
      <c r="G47" s="85">
        <v>20000</v>
      </c>
      <c r="H47" s="86">
        <v>305145.3</v>
      </c>
      <c r="I47" s="85">
        <v>248445</v>
      </c>
      <c r="J47" s="85">
        <v>50000</v>
      </c>
      <c r="K47" s="85">
        <v>7626.4</v>
      </c>
      <c r="L47" s="85">
        <v>100000</v>
      </c>
      <c r="M47" s="85">
        <v>504458.3</v>
      </c>
      <c r="N47" s="85">
        <v>1060000</v>
      </c>
      <c r="O47" s="85">
        <v>500000</v>
      </c>
      <c r="P47" s="85">
        <v>2200000</v>
      </c>
      <c r="Q47" s="85">
        <v>80769.5</v>
      </c>
      <c r="R47" s="85">
        <v>922568.89999999991</v>
      </c>
      <c r="S47" s="85">
        <v>1450611.5</v>
      </c>
      <c r="T47" s="85">
        <v>10822.5</v>
      </c>
      <c r="U47" s="85">
        <v>795384.3</v>
      </c>
      <c r="V47" s="85">
        <v>1700000</v>
      </c>
      <c r="W47" s="85"/>
      <c r="X47" s="85">
        <v>137499.5</v>
      </c>
      <c r="Y47" s="85">
        <v>175000</v>
      </c>
      <c r="Z47" s="85"/>
      <c r="AA47" s="87">
        <v>70000</v>
      </c>
      <c r="AB47" s="88">
        <v>95000</v>
      </c>
      <c r="AC47" s="88">
        <v>6336.6</v>
      </c>
      <c r="AD47" s="85">
        <v>252000</v>
      </c>
      <c r="AE47" s="85"/>
      <c r="AF47" s="85">
        <v>1000000</v>
      </c>
      <c r="AG47" s="89">
        <f>SUM(AG7:AG46)</f>
        <v>10000</v>
      </c>
      <c r="AH47" s="89">
        <f>SUM(AH7:AH46)</f>
        <v>200000</v>
      </c>
      <c r="AI47" s="89">
        <f>SUM(AI7:AI46)</f>
        <v>300000</v>
      </c>
      <c r="AJ47" s="89">
        <f>SUM(AJ7:AJ46)</f>
        <v>190000</v>
      </c>
      <c r="AK47" s="89"/>
      <c r="AL47" s="89"/>
      <c r="AM47" s="89"/>
      <c r="AN47" s="89"/>
      <c r="AO47" s="85">
        <v>485000</v>
      </c>
      <c r="AP47" s="85">
        <v>2000000</v>
      </c>
      <c r="AQ47" s="85">
        <v>659100.29999999981</v>
      </c>
      <c r="AR47" s="85">
        <v>1100000</v>
      </c>
      <c r="AS47" s="85">
        <v>22172967.199999996</v>
      </c>
      <c r="AT47" s="85">
        <v>356300</v>
      </c>
      <c r="AU47" s="85">
        <v>560000</v>
      </c>
      <c r="AV47" s="85">
        <v>200000</v>
      </c>
      <c r="AW47" s="85"/>
      <c r="AX47" s="85">
        <v>150000</v>
      </c>
    </row>
    <row r="48" spans="1:50" x14ac:dyDescent="0.3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2"/>
    </row>
    <row r="49" spans="1:50" x14ac:dyDescent="0.3">
      <c r="A49" s="90"/>
      <c r="B49" s="93"/>
      <c r="C49" s="93"/>
      <c r="D49" s="93"/>
      <c r="E49" s="93"/>
      <c r="F49" s="93"/>
      <c r="G49" s="93"/>
      <c r="H49" s="93"/>
      <c r="I49" s="93"/>
      <c r="J49" s="93"/>
      <c r="K49" s="94"/>
      <c r="L49" s="95"/>
      <c r="M49" s="95"/>
      <c r="N49" s="95"/>
      <c r="O49" s="95"/>
      <c r="P49" s="95"/>
      <c r="Q49" s="96"/>
      <c r="R49" s="96"/>
      <c r="S49" s="96"/>
      <c r="T49" s="96"/>
      <c r="U49" s="97"/>
      <c r="V49" s="97"/>
      <c r="W49" s="98"/>
      <c r="X49" s="98"/>
      <c r="Y49" s="98"/>
      <c r="Z49" s="98"/>
      <c r="AA49" s="98"/>
      <c r="AB49" s="98"/>
      <c r="AC49" s="98"/>
      <c r="AD49" s="98"/>
      <c r="AE49" s="98"/>
      <c r="AF49" s="98"/>
      <c r="AG49" s="99"/>
      <c r="AH49" s="99"/>
      <c r="AI49" s="99"/>
      <c r="AJ49" s="99"/>
      <c r="AK49" s="99"/>
      <c r="AL49" s="99"/>
      <c r="AM49" s="99"/>
      <c r="AN49" s="99"/>
      <c r="AO49" s="100"/>
      <c r="AP49" s="98"/>
    </row>
    <row r="50" spans="1:50" ht="22.9" customHeight="1" x14ac:dyDescent="0.3">
      <c r="A50" s="90"/>
      <c r="C50" s="98"/>
      <c r="D50" s="156"/>
      <c r="E50" s="156"/>
      <c r="F50" s="91"/>
      <c r="G50" s="91"/>
      <c r="H50" s="101"/>
      <c r="I50" s="91"/>
      <c r="J50" s="91"/>
      <c r="K50" s="92"/>
      <c r="L50" s="102"/>
      <c r="M50" s="102"/>
      <c r="N50" s="102"/>
      <c r="O50" s="102"/>
      <c r="P50" s="102"/>
      <c r="Q50" s="103"/>
      <c r="R50" s="103"/>
      <c r="S50" s="103"/>
      <c r="T50" s="103"/>
      <c r="AG50" s="104"/>
      <c r="AP50" s="105"/>
      <c r="AW50" s="44" t="s">
        <v>20</v>
      </c>
      <c r="AX50" s="106" t="s">
        <v>21</v>
      </c>
    </row>
    <row r="51" spans="1:50" x14ac:dyDescent="0.3">
      <c r="A51" s="90"/>
      <c r="B51" s="91"/>
      <c r="C51" s="91"/>
      <c r="D51" s="91"/>
      <c r="E51" s="91"/>
      <c r="F51" s="91"/>
      <c r="G51" s="91"/>
      <c r="H51" s="91"/>
      <c r="I51" s="91"/>
      <c r="J51" s="91"/>
      <c r="K51" s="92"/>
      <c r="L51" s="102"/>
      <c r="M51" s="102"/>
      <c r="N51" s="102"/>
      <c r="O51" s="102"/>
      <c r="P51" s="102"/>
      <c r="Q51" s="103"/>
      <c r="R51" s="103"/>
      <c r="S51" s="103"/>
      <c r="T51" s="103"/>
      <c r="AX51" s="107" t="s">
        <v>22</v>
      </c>
    </row>
  </sheetData>
  <mergeCells count="10">
    <mergeCell ref="A4:A6"/>
    <mergeCell ref="B4:B6"/>
    <mergeCell ref="C4:C6"/>
    <mergeCell ref="D4:F5"/>
    <mergeCell ref="AD5:AF5"/>
    <mergeCell ref="C2:G2"/>
    <mergeCell ref="F1:G1"/>
    <mergeCell ref="AO5:AR5"/>
    <mergeCell ref="D50:E50"/>
    <mergeCell ref="AD4:AE4"/>
  </mergeCells>
  <printOptions horizontalCentered="1"/>
  <pageMargins left="0.78740157480314965" right="0.78740157480314965" top="0.78740157480314965" bottom="0.78740157480314965" header="0.19685039370078741" footer="0.19685039370078741"/>
  <pageSetup paperSize="9" scale="27" fitToWidth="6" orientation="portrait" r:id="rId1"/>
  <headerFooter alignWithMargins="0">
    <oddFooter>&amp;R&amp;"Times New Roman,звичайний"&amp;12&amp;P</oddFooter>
  </headerFooter>
  <colBreaks count="5" manualBreakCount="5">
    <brk id="7" max="50" man="1"/>
    <brk id="10" max="48" man="1"/>
    <brk id="19" max="48" man="1"/>
    <brk id="27" max="50" man="1"/>
    <brk id="38" max="5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cardDocument" ma:contentTypeID="0x0101005082CF9611B70740801F57C691914AA100112606590970F34A82426E1C2D62EACA" ma:contentTypeVersion="5" ma:contentTypeDescription="Create a new document." ma:contentTypeScope="" ma:versionID="e88d032e5c05709882a2872344745ac7">
  <xsd:schema xmlns:xsd="http://www.w3.org/2001/XMLSchema" xmlns:xs="http://www.w3.org/2001/XMLSchema" xmlns:p="http://schemas.microsoft.com/office/2006/metadata/properties" xmlns:ns2="34080153-28b6-45f6-b1c8-49842029d766" targetNamespace="http://schemas.microsoft.com/office/2006/metadata/properties" ma:root="true" ma:fieldsID="a882dbd854289878c5a6b1c409cdc962" ns2:_="">
    <xsd:import namespace="34080153-28b6-45f6-b1c8-49842029d766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080153-28b6-45f6-b1c8-49842029d76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Спільний доступ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AD89C14-C00E-41DB-B362-36CED7CBB3F1}">
  <ds:schemaRefs>
    <ds:schemaRef ds:uri="http://schemas.microsoft.com/office/infopath/2007/PartnerControls"/>
    <ds:schemaRef ds:uri="http://schemas.microsoft.com/office/2006/documentManagement/types"/>
    <ds:schemaRef ds:uri="http://purl.org/dc/dcmitype/"/>
    <ds:schemaRef ds:uri="http://schemas.microsoft.com/office/2006/metadata/properties"/>
    <ds:schemaRef ds:uri="http://www.w3.org/XML/1998/namespace"/>
    <ds:schemaRef ds:uri="34080153-28b6-45f6-b1c8-49842029d766"/>
    <ds:schemaRef ds:uri="http://purl.org/dc/elements/1.1/"/>
    <ds:schemaRef ds:uri="http://schemas.openxmlformats.org/package/2006/metadata/core-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DAD5BB0A-E314-4AB8-8227-576939DF60F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EFEB7B6-E73C-4EDD-8C5B-60B0DC6B79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080153-28b6-45f6-b1c8-49842029d7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3</vt:i4>
      </vt:variant>
      <vt:variant>
        <vt:lpstr>Іменовані діапазони</vt:lpstr>
      </vt:variant>
      <vt:variant>
        <vt:i4>9</vt:i4>
      </vt:variant>
    </vt:vector>
  </HeadingPairs>
  <TitlesOfParts>
    <vt:vector size="12" baseType="lpstr">
      <vt:lpstr>Dod_1</vt:lpstr>
      <vt:lpstr>Dod_2</vt:lpstr>
      <vt:lpstr>Dod_3</vt:lpstr>
      <vt:lpstr>q</vt:lpstr>
      <vt:lpstr>qq</vt:lpstr>
      <vt:lpstr>Dod_1!Заголовки_для_друку</vt:lpstr>
      <vt:lpstr>Dod_2!Заголовки_для_друку</vt:lpstr>
      <vt:lpstr>Dod_3!Заголовки_для_друку</vt:lpstr>
      <vt:lpstr>Dod_1!Область_друку</vt:lpstr>
      <vt:lpstr>Dod_2!Область_друку</vt:lpstr>
      <vt:lpstr>Dod_3!Область_друку</vt:lpstr>
      <vt:lpstr>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terms:created xsi:type="dcterms:W3CDTF">2020-08-14T04:19:07Z</dcterms:created>
  <dcterms:modified xsi:type="dcterms:W3CDTF">2020-08-14T16:20:11Z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0x0101005082CF9611B70740801F57C691914AA100112606590970F34A82426E1C2D62EACA</vt:lpwstr>
  </property>
</Properties>
</file>