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5551-1\"/>
    </mc:Choice>
  </mc:AlternateContent>
  <bookViews>
    <workbookView xWindow="765" yWindow="1005" windowWidth="27645" windowHeight="15780"/>
  </bookViews>
  <sheets>
    <sheet name="d3" sheetId="1" r:id="rId1"/>
    <sheet name="d6" sheetId="2" r:id="rId2"/>
  </sheets>
  <definedNames>
    <definedName name="_xlnm._FilterDatabase" localSheetId="1" hidden="1">'d6'!$A$6:$AH$42</definedName>
    <definedName name="_xlnm.Print_Titles" localSheetId="0">'d3'!$2:$4</definedName>
    <definedName name="_xlnm.Print_Titles" localSheetId="1">'d6'!$A:$B,'d6'!$4:$6</definedName>
    <definedName name="_xlnm.Print_Area" localSheetId="1">'d6'!$A$1:$AH$42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35" i="2" l="1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S42" i="2"/>
  <c r="T42" i="2"/>
  <c r="Y42" i="2"/>
  <c r="Z42" i="2"/>
  <c r="AA42" i="2"/>
  <c r="AC42" i="2"/>
  <c r="AD42" i="2"/>
  <c r="AE42" i="2"/>
  <c r="AG42" i="2"/>
  <c r="AH42" i="2"/>
  <c r="N58" i="1"/>
  <c r="N57" i="1"/>
  <c r="N56" i="1"/>
  <c r="N55" i="1"/>
  <c r="C55" i="1"/>
  <c r="N54" i="1"/>
  <c r="C54" i="1"/>
  <c r="N53" i="1"/>
  <c r="N52" i="1"/>
  <c r="C52" i="1"/>
  <c r="N51" i="1"/>
  <c r="N50" i="1"/>
  <c r="C50" i="1"/>
  <c r="N49" i="1"/>
  <c r="N48" i="1"/>
  <c r="C48" i="1"/>
  <c r="N47" i="1"/>
  <c r="C47" i="1"/>
  <c r="N46" i="1"/>
  <c r="C46" i="1"/>
  <c r="N45" i="1"/>
  <c r="N44" i="1"/>
  <c r="C44" i="1"/>
  <c r="N43" i="1"/>
  <c r="N42" i="1"/>
  <c r="C42" i="1"/>
  <c r="N41" i="1"/>
  <c r="C41" i="1"/>
  <c r="N40" i="1"/>
  <c r="N39" i="1"/>
  <c r="C39" i="1"/>
  <c r="N38" i="1"/>
  <c r="N37" i="1"/>
  <c r="C37" i="1"/>
  <c r="N36" i="1"/>
  <c r="C36" i="1"/>
  <c r="N35" i="1"/>
  <c r="C35" i="1"/>
  <c r="N34" i="1"/>
  <c r="C34" i="1"/>
  <c r="N33" i="1"/>
  <c r="C33" i="1"/>
  <c r="N32" i="1"/>
  <c r="C32" i="1"/>
  <c r="N31" i="1"/>
  <c r="C31" i="1"/>
  <c r="N30" i="1"/>
  <c r="N29" i="1"/>
  <c r="C29" i="1"/>
  <c r="N28" i="1"/>
  <c r="C28" i="1"/>
  <c r="N27" i="1"/>
  <c r="C27" i="1"/>
  <c r="N26" i="1"/>
  <c r="C26" i="1"/>
  <c r="N25" i="1"/>
  <c r="C25" i="1"/>
  <c r="N24" i="1"/>
  <c r="C24" i="1"/>
  <c r="N23" i="1"/>
  <c r="C23" i="1"/>
  <c r="N22" i="1"/>
  <c r="C22" i="1"/>
  <c r="N21" i="1"/>
  <c r="C21" i="1"/>
  <c r="N20" i="1"/>
  <c r="C20" i="1"/>
  <c r="N19" i="1"/>
  <c r="C19" i="1"/>
  <c r="C18" i="1"/>
  <c r="N17" i="1"/>
  <c r="C17" i="1"/>
  <c r="N16" i="1"/>
  <c r="C16" i="1"/>
  <c r="N15" i="1"/>
  <c r="C15" i="1"/>
  <c r="N14" i="1"/>
  <c r="C14" i="1"/>
  <c r="N13" i="1"/>
  <c r="C13" i="1"/>
  <c r="N12" i="1"/>
  <c r="C12" i="1"/>
  <c r="N11" i="1"/>
  <c r="C11" i="1"/>
  <c r="N10" i="1"/>
  <c r="C10" i="1"/>
  <c r="N9" i="1"/>
  <c r="C9" i="1"/>
  <c r="N8" i="1"/>
  <c r="C8" i="1"/>
  <c r="N7" i="1"/>
  <c r="C7" i="1"/>
</calcChain>
</file>

<file path=xl/sharedStrings.xml><?xml version="1.0" encoding="utf-8"?>
<sst xmlns="http://schemas.openxmlformats.org/spreadsheetml/2006/main" count="399" uniqueCount="241">
  <si>
    <t>(тис. грн)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</si>
  <si>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</si>
  <si>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</si>
  <si>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</si>
  <si>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</si>
  <si>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</si>
  <si>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</si>
  <si>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</si>
  <si>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</si>
  <si>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</si>
  <si>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</si>
  <si>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</si>
  <si>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</si>
  <si>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/>
  </si>
  <si>
    <t>0830</t>
  </si>
  <si>
    <t>0950</t>
  </si>
  <si>
    <t>0829</t>
  </si>
  <si>
    <t>0942</t>
  </si>
  <si>
    <t>0180</t>
  </si>
  <si>
    <t>0824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</si>
  <si>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</si>
  <si>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</si>
  <si>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</si>
  <si>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</si>
  <si>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</si>
  <si>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інформаційної політики</t>
  </si>
  <si>
    <t>3801020</t>
  </si>
  <si>
    <t>Збирання, обробка та розповсюдження офіційної інформаційної продукції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</si>
  <si>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</si>
  <si>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</si>
  <si>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</si>
  <si>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</si>
  <si>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</si>
  <si>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</si>
  <si>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</si>
  <si>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</si>
  <si>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</si>
  <si>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</si>
  <si>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</si>
  <si>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</si>
  <si>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</si>
  <si>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</si>
  <si>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</si>
  <si>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</si>
  <si>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</si>
  <si>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</si>
  <si>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</si>
  <si>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</si>
  <si>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</si>
  <si>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</si>
  <si>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</si>
  <si>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</si>
  <si>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</si>
  <si>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</si>
  <si>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патріотичних серіалів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</si>
  <si>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</si>
  <si>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</si>
  <si>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3801280</t>
  </si>
  <si>
    <t>Будівництво об’єктів загальнодержавного значення у сфері культури</t>
  </si>
  <si>
    <t>3801340</t>
  </si>
  <si>
    <t>Фонд розвитку закладів загальнодержавного значення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</si>
  <si>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</si>
  <si>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</si>
  <si>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</si>
  <si>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</si>
  <si>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</si>
  <si>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</si>
  <si>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</si>
  <si>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3801810</t>
  </si>
  <si>
    <t>Реалізація державного інвестиційного проекту "Створення сучасного мультифункціонального мистецького простору шляхом нового будівництва на вул. Стефаника, 3, у м. Львові"</t>
  </si>
  <si>
    <t>3801840</t>
  </si>
  <si>
    <t>Реалізація державного інвестиційного проекту «Модернізація сцени Львівського національного академічного театру опери та балету імені Соломії Крушельницької»</t>
  </si>
  <si>
    <t>3801880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</si>
  <si>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</si>
  <si>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</si>
  <si>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3801890</t>
  </si>
  <si>
    <t>Реалізація державного інвестиційного проекту "Створення першого в Україні акустичного концертного залу в приміщенні Львівської середньої спеціалізованої музичної школи-інтернату імені С. Крушельницької"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</si>
  <si>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</si>
  <si>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</si>
  <si>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</si>
  <si>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</si>
  <si>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</si>
  <si>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</si>
  <si>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</si>
  <si>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</si>
  <si>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</si>
  <si>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</si>
  <si>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</si>
  <si>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</si>
  <si>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</si>
  <si>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</si>
  <si>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</si>
  <si>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</si>
  <si>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</si>
  <si>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</si>
  <si>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</si>
  <si>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</si>
  <si>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</si>
  <si>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3804000</t>
  </si>
  <si>
    <t>Державне агентство розвитку туризму України</t>
  </si>
  <si>
    <t>3804010</t>
  </si>
  <si>
    <t>Керівництво та управління у сфері розвитку туризму</t>
  </si>
  <si>
    <t>3804020</t>
  </si>
  <si>
    <t>Розкриття туристичного потенціалу України</t>
  </si>
  <si>
    <t>3805000</t>
  </si>
  <si>
    <t>Державне агентство України з питань мистецтв та мистецької освіти</t>
  </si>
  <si>
    <t>3805010</t>
  </si>
  <si>
    <t>Керівництво та управління у сфері мистецтв та спеціальної мистецької освіти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</si>
  <si>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</si>
  <si>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</si>
  <si>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</si>
  <si>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</si>
  <si>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</si>
  <si>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</si>
  <si>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</si>
  <si>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</si>
  <si>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3807000</t>
  </si>
  <si>
    <t>Державна інспекція культурної спадщини України</t>
  </si>
  <si>
    <t>3807010</t>
  </si>
  <si>
    <t>Здійснення державного контролю у сфері охорони культурної спадщини</t>
  </si>
  <si>
    <t>3808000</t>
  </si>
  <si>
    <t>Державна служба охорони культурної спадщини України</t>
  </si>
  <si>
    <t>3808010</t>
  </si>
  <si>
    <t>Керівництво та управління у сфері охорони культурної спадщини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</si>
  <si>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</si>
  <si>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</si>
  <si>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</si>
  <si>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</si>
  <si>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</si>
  <si>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</si>
  <si>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</si>
  <si>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</si>
  <si>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 та інформаційної політики України (загальнодержавні видатки та кредитування)</t>
  </si>
  <si>
    <t>3811000</t>
  </si>
  <si>
    <t xml:space="preserve">ВСЬОГО </t>
  </si>
  <si>
    <t>Бюджет міста Києва</t>
  </si>
  <si>
    <t>26000000000</t>
  </si>
  <si>
    <t>Обласний бюджет Чернігівської області</t>
  </si>
  <si>
    <t>25100000000</t>
  </si>
  <si>
    <t xml:space="preserve">Обласний бюджет Чернівецької області </t>
  </si>
  <si>
    <t>24100000000</t>
  </si>
  <si>
    <t>Обласний бюджет Черкаської області</t>
  </si>
  <si>
    <t>23100000000</t>
  </si>
  <si>
    <t>Обласний бюджет Хмельницької області</t>
  </si>
  <si>
    <t>22100000000</t>
  </si>
  <si>
    <t>Обласний бюджет Херсонської області</t>
  </si>
  <si>
    <t>21100000000</t>
  </si>
  <si>
    <t>Бюджет Харківської міської територіальної громади</t>
  </si>
  <si>
    <t>Бюджет Безлюдівської селищної територіальної громади</t>
  </si>
  <si>
    <t>Бюджет Циркунівської сільської територіальної громади</t>
  </si>
  <si>
    <t>Обласний бюджет Харківської області</t>
  </si>
  <si>
    <t>20100000000</t>
  </si>
  <si>
    <t>Обласний бюджет Тернопільської області</t>
  </si>
  <si>
    <t>19100000000</t>
  </si>
  <si>
    <t>Обласний бюджет Сумської області</t>
  </si>
  <si>
    <t>18100000000</t>
  </si>
  <si>
    <t>Обласний бюджет Рівненської області</t>
  </si>
  <si>
    <t>17100000000</t>
  </si>
  <si>
    <t>Обласний бюджет Полтавської області</t>
  </si>
  <si>
    <t>16100000000</t>
  </si>
  <si>
    <t>Обласний бюджет Одеської області</t>
  </si>
  <si>
    <t>15100000000</t>
  </si>
  <si>
    <t>Обласний бюджет Миколаївської області</t>
  </si>
  <si>
    <t>14100000000</t>
  </si>
  <si>
    <t>Обласний бюджет Львівської області</t>
  </si>
  <si>
    <t>13100000000</t>
  </si>
  <si>
    <t>Обласний бюджет Луганської області</t>
  </si>
  <si>
    <t>12100000000</t>
  </si>
  <si>
    <t>Обласний бюджет Кіровоградської області</t>
  </si>
  <si>
    <t>11100000000</t>
  </si>
  <si>
    <t>Бюджет Славутицької міської територіальної громади</t>
  </si>
  <si>
    <t>Обласний бюджет Київської області</t>
  </si>
  <si>
    <t>10100000000</t>
  </si>
  <si>
    <t>Обласний бюджет Івано-Франківської області</t>
  </si>
  <si>
    <t>09100000000</t>
  </si>
  <si>
    <t>Бюджет Запорізької міської територіальної громади</t>
  </si>
  <si>
    <t>08562000000</t>
  </si>
  <si>
    <t>Обласний бюджет Запорізької області</t>
  </si>
  <si>
    <t>08100000000</t>
  </si>
  <si>
    <t>Обласний бюджет Закарпатської області</t>
  </si>
  <si>
    <t>07100000000</t>
  </si>
  <si>
    <t>Обласний бюджет Житомирської області</t>
  </si>
  <si>
    <t>06100000000</t>
  </si>
  <si>
    <t>Обласний бюджет Донецької області</t>
  </si>
  <si>
    <t>05100000000</t>
  </si>
  <si>
    <t>Бюджет Павлоградської міської територіальної громади</t>
  </si>
  <si>
    <t>04584000000</t>
  </si>
  <si>
    <t>Бюджет Жовтоводської міської територіальної громади</t>
  </si>
  <si>
    <t>04577000000</t>
  </si>
  <si>
    <t>Бюджет Дніпровської міської територіальної громади</t>
  </si>
  <si>
    <t>04576000000</t>
  </si>
  <si>
    <t>Бюджет Богданівської сільської територіальної громади</t>
  </si>
  <si>
    <t>04502000000</t>
  </si>
  <si>
    <t>Обласний бюджет Дніпропетровської області</t>
  </si>
  <si>
    <t>04100000000</t>
  </si>
  <si>
    <t>Обласний бюджет Волинської області</t>
  </si>
  <si>
    <t>03100000000</t>
  </si>
  <si>
    <t>Бюджет Вінницької міської територіальної громади</t>
  </si>
  <si>
    <t>02536000000</t>
  </si>
  <si>
    <t>Обласний бюджет Вінницької області</t>
  </si>
  <si>
    <t>02100000000</t>
  </si>
  <si>
    <t>завершення будівництва метрополітену 
у м. Дніпрі</t>
  </si>
  <si>
    <t>подовження третьої лінії метрополітену у м. Харкові</t>
  </si>
  <si>
    <t>здійснення заходів щодо соціально-економічного розвитку окремих територій</t>
  </si>
  <si>
    <t>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</si>
  <si>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реалізацію проектів в рамках Надзвичайної кредитної програми для відновлення України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</si>
  <si>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«Поліпшення охорони здоров'я на службі у людей»</t>
  </si>
  <si>
    <t>проведення виборів депутатів місцевих рад та сільських, селищних, міських голів</t>
  </si>
  <si>
    <t>здійснення заходів щодо підтримки територій, що зазнали негативного впливу внаслідок збройного конфлікту на сході України</t>
  </si>
  <si>
    <t>завершення будівництва метрополітену у м. Дніпрі</t>
  </si>
  <si>
    <t>виконання заходів щодо радіаційного та соціального захисту населення міста Жовтих Вод</t>
  </si>
  <si>
    <t>розвиток спортивної інфраструктури</t>
  </si>
  <si>
    <t>реалізацію заходів, спрямованих на підвищення доступності широкосмугового доступу до Інтернету в сільській місцевості</t>
  </si>
  <si>
    <t>розвиток мережі центрів надання адміністративних послуг</t>
  </si>
  <si>
    <t>розроблення комплексних планів просторового розвитку територій територіальних громад</t>
  </si>
  <si>
    <t>створення мережі спеціалізованих служб підтримки осіб, які постраждали від домашнього насильства та/або насильства за ознакою статі</t>
  </si>
  <si>
    <t>проектні, будівельно-ремонтні роботи, придбання житла та приміщень для
розвитку сімейних та інших форм виховання, наближених до сімейних,
підтримку малих групових будинків та забезпечення житлом дітей-сиріт, дітей,
позбавлених батьківського піклування, осіб з їх числа</t>
  </si>
  <si>
    <t>фінансування заходів соціально-економічної компенсації ризику населення, яке проживає на території зони спостереження</t>
  </si>
  <si>
    <t>здійснення підтримки окремих закладів та заходів у системі охорони здоров’я</t>
  </si>
  <si>
    <t>заходи, спрямовані на боротьбу з гострою респіраторною хворобою COVID-19, спричиненою коронавірусом SARS-CoV-2, та її наслідками під час навчального процесу у закладах загальної середньої освіти</t>
  </si>
  <si>
    <t>реалізацію програми «Спроможна школа для кращих результатів»</t>
  </si>
  <si>
    <t>забезпечення якісної, сучасної та доступної загальної середньої освіти «Нова українська школа»</t>
  </si>
  <si>
    <t>надання державної підтримки особам з особливими освітніми потребами</t>
  </si>
  <si>
    <t xml:space="preserve">створення навчально-практичних центрів сучасної професійної (професійно-технічної) освіти </t>
  </si>
  <si>
    <t>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</si>
  <si>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</si>
  <si>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</si>
  <si>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</si>
  <si>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компенсацію втрат доходів місцевих бюджетів внаслідок наданих державою податкових пільг зі сплати земельного податку суб'єктам космічної діяльності та літакобудування</t>
  </si>
  <si>
    <t>забезпечення утримання соціальної інфраструктури міста Славутича</t>
  </si>
  <si>
    <t>здійснення переданих з державного бюджету видатків з утримання закладів освіти та охорони здоров'я</t>
  </si>
  <si>
    <t>Субвенція спеціального фонду на:</t>
  </si>
  <si>
    <t>Субвенція загального фонду на:</t>
  </si>
  <si>
    <t>Субвенції з державного бюджету</t>
  </si>
  <si>
    <t xml:space="preserve">  Додаткова дотація з державного бюджету на:</t>
  </si>
  <si>
    <t xml:space="preserve">Назва місцевого бюджету адміністративно-територіальної одиниці  </t>
  </si>
  <si>
    <t>Код бюджету</t>
  </si>
  <si>
    <t xml:space="preserve">Зміни до додатку № 6 Закону України "Про Державний бюджет України на 2021 рік"
Міжбюджетні трансферти (інші дотації та субвенції) з Державного бюджету України місцевим бюджетам на 2021 рік   </t>
  </si>
  <si>
    <t>Зміни до додатку № 3 Закону України "Про Державний бюджет України на 2021 рік"
РОЗПОДІЛ видатків Державного бюджету України на 2021 рік</t>
  </si>
  <si>
    <t>Субвенція з державного бюджету місцевим бюджетам на реалізацію проектів з консервації, реставрації, реабілітації, музеєфікації та ремонту пам'яток культурної спадщини, що перебувають у комунальній власності</t>
  </si>
  <si>
    <t>реалізацію проектів з консервації, реставрації, реабілітації, музеєфікації та ремонту пам'яток культурної спадщини, що перебувають у комунальній власності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</si>
</sst>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1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i/>
      <sz val="10"/>
      <color rgb="FFFF000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b/>
      <sz val="15"/>
      <color rgb="FFFF0000"/>
      <name val="Times New Roman"/>
      <family val="1"/>
      <charset val="204"/>
    </font>
    <font>
      <b/>
      <sz val="15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9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wrapText="1"/>
    </xf>
    <xf numFmtId="164" fontId="6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top" wrapText="1"/>
    </xf>
    <xf numFmtId="164" fontId="8" fillId="0" borderId="10" xfId="0" applyNumberFormat="1" applyFont="1" applyBorder="1" applyAlignment="1">
      <alignment vertical="center"/>
    </xf>
    <xf numFmtId="0" fontId="1" fillId="0" borderId="0" xfId="0" applyFont="1" applyAlignment="1">
      <alignment vertical="top" wrapText="1"/>
    </xf>
    <xf numFmtId="164" fontId="9" fillId="0" borderId="9" xfId="0" applyNumberFormat="1" applyFont="1" applyBorder="1" applyAlignment="1">
      <alignment vertical="center"/>
    </xf>
    <xf numFmtId="164" fontId="10" fillId="0" borderId="9" xfId="0" applyNumberFormat="1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vertical="top" wrapText="1"/>
    </xf>
    <xf numFmtId="164" fontId="12" fillId="0" borderId="10" xfId="0" applyNumberFormat="1" applyFont="1" applyBorder="1" applyAlignment="1">
      <alignment vertical="center"/>
    </xf>
    <xf numFmtId="0" fontId="11" fillId="0" borderId="0" xfId="0" applyFont="1" applyAlignment="1">
      <alignment vertical="top" wrapText="1"/>
    </xf>
    <xf numFmtId="0" fontId="11" fillId="0" borderId="0" xfId="0" applyFont="1"/>
    <xf numFmtId="0" fontId="13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wrapText="1"/>
    </xf>
    <xf numFmtId="164" fontId="13" fillId="0" borderId="10" xfId="0" applyNumberFormat="1" applyFont="1" applyBorder="1" applyAlignment="1">
      <alignment vertical="center"/>
    </xf>
    <xf numFmtId="0" fontId="14" fillId="0" borderId="10" xfId="0" applyFont="1" applyBorder="1" applyAlignment="1">
      <alignment wrapText="1"/>
    </xf>
    <xf numFmtId="164" fontId="13" fillId="0" borderId="9" xfId="0" applyNumberFormat="1" applyFont="1" applyBorder="1" applyAlignment="1">
      <alignment vertical="center"/>
    </xf>
    <xf numFmtId="0" fontId="1" fillId="0" borderId="0" xfId="1" applyFont="1"/>
    <xf numFmtId="0" fontId="11" fillId="0" borderId="0" xfId="1" applyFont="1"/>
    <xf numFmtId="0" fontId="1" fillId="2" borderId="0" xfId="1" applyFont="1" applyFill="1"/>
    <xf numFmtId="0" fontId="1" fillId="0" borderId="0" xfId="1" applyFont="1" applyAlignment="1">
      <alignment horizontal="center"/>
    </xf>
    <xf numFmtId="0" fontId="1" fillId="0" borderId="0" xfId="1" applyFont="1" applyAlignment="1">
      <alignment wrapText="1"/>
    </xf>
    <xf numFmtId="164" fontId="3" fillId="0" borderId="0" xfId="1" applyNumberFormat="1" applyFont="1"/>
    <xf numFmtId="0" fontId="17" fillId="0" borderId="0" xfId="2" applyFont="1" applyAlignment="1">
      <alignment horizontal="left" wrapText="1"/>
    </xf>
    <xf numFmtId="0" fontId="17" fillId="2" borderId="0" xfId="2" applyFont="1" applyFill="1" applyAlignment="1">
      <alignment horizontal="left" wrapText="1"/>
    </xf>
    <xf numFmtId="9" fontId="18" fillId="0" borderId="0" xfId="1" applyNumberFormat="1" applyFont="1"/>
    <xf numFmtId="0" fontId="18" fillId="0" borderId="0" xfId="1" applyFont="1"/>
    <xf numFmtId="164" fontId="19" fillId="0" borderId="3" xfId="1" applyNumberFormat="1" applyFont="1" applyBorder="1" applyAlignment="1">
      <alignment vertical="center"/>
    </xf>
    <xf numFmtId="164" fontId="20" fillId="0" borderId="3" xfId="1" applyNumberFormat="1" applyFont="1" applyBorder="1" applyAlignment="1">
      <alignment vertical="center"/>
    </xf>
    <xf numFmtId="164" fontId="20" fillId="2" borderId="3" xfId="1" applyNumberFormat="1" applyFont="1" applyFill="1" applyBorder="1" applyAlignment="1">
      <alignment vertical="center"/>
    </xf>
    <xf numFmtId="0" fontId="20" fillId="0" borderId="3" xfId="1" applyFont="1" applyBorder="1" applyAlignment="1">
      <alignment horizontal="left" vertical="center"/>
    </xf>
    <xf numFmtId="0" fontId="21" fillId="0" borderId="3" xfId="1" applyFont="1" applyBorder="1" applyAlignment="1">
      <alignment horizontal="center"/>
    </xf>
    <xf numFmtId="164" fontId="22" fillId="0" borderId="3" xfId="1" applyNumberFormat="1" applyFont="1" applyBorder="1" applyAlignment="1">
      <alignment vertical="center" wrapText="1"/>
    </xf>
    <xf numFmtId="164" fontId="21" fillId="0" borderId="3" xfId="1" applyNumberFormat="1" applyFont="1" applyBorder="1" applyAlignment="1">
      <alignment vertical="center" wrapText="1"/>
    </xf>
    <xf numFmtId="164" fontId="21" fillId="3" borderId="3" xfId="1" applyNumberFormat="1" applyFont="1" applyFill="1" applyBorder="1" applyAlignment="1">
      <alignment vertical="center" wrapText="1"/>
    </xf>
    <xf numFmtId="0" fontId="23" fillId="0" borderId="3" xfId="2" applyFont="1" applyBorder="1" applyAlignment="1">
      <alignment horizontal="left" vertical="center" wrapText="1"/>
    </xf>
    <xf numFmtId="0" fontId="23" fillId="0" borderId="3" xfId="1" applyFont="1" applyBorder="1" applyAlignment="1">
      <alignment horizontal="center" vertical="center" wrapText="1"/>
    </xf>
    <xf numFmtId="164" fontId="21" fillId="0" borderId="3" xfId="1" applyNumberFormat="1" applyFont="1" applyBorder="1" applyAlignment="1">
      <alignment vertical="center"/>
    </xf>
    <xf numFmtId="164" fontId="21" fillId="2" borderId="3" xfId="1" applyNumberFormat="1" applyFont="1" applyFill="1" applyBorder="1" applyAlignment="1">
      <alignment vertical="center" wrapText="1"/>
    </xf>
    <xf numFmtId="0" fontId="23" fillId="2" borderId="3" xfId="2" applyFont="1" applyFill="1" applyBorder="1" applyAlignment="1">
      <alignment horizontal="left" vertical="center" wrapText="1"/>
    </xf>
    <xf numFmtId="1" fontId="23" fillId="0" borderId="3" xfId="1" applyNumberFormat="1" applyFont="1" applyBorder="1" applyAlignment="1">
      <alignment horizontal="center" vertical="center" wrapText="1"/>
    </xf>
    <xf numFmtId="0" fontId="24" fillId="0" borderId="3" xfId="1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 wrapText="1"/>
    </xf>
    <xf numFmtId="0" fontId="25" fillId="0" borderId="11" xfId="1" applyFont="1" applyBorder="1" applyAlignment="1">
      <alignment horizontal="center" vertical="center" wrapText="1"/>
    </xf>
    <xf numFmtId="0" fontId="25" fillId="0" borderId="12" xfId="1" applyFont="1" applyBorder="1" applyAlignment="1">
      <alignment horizontal="center" vertical="center" wrapText="1"/>
    </xf>
    <xf numFmtId="0" fontId="24" fillId="0" borderId="4" xfId="1" applyFont="1" applyBorder="1" applyAlignment="1">
      <alignment vertical="center" wrapText="1"/>
    </xf>
    <xf numFmtId="0" fontId="25" fillId="0" borderId="9" xfId="1" applyFont="1" applyBorder="1" applyAlignment="1">
      <alignment vertical="center" wrapText="1"/>
    </xf>
    <xf numFmtId="0" fontId="25" fillId="3" borderId="4" xfId="1" applyFont="1" applyFill="1" applyBorder="1" applyAlignment="1">
      <alignment vertical="center" wrapText="1"/>
    </xf>
    <xf numFmtId="0" fontId="25" fillId="3" borderId="9" xfId="1" applyFont="1" applyFill="1" applyBorder="1" applyAlignment="1">
      <alignment vertical="center" wrapText="1"/>
    </xf>
    <xf numFmtId="0" fontId="25" fillId="3" borderId="2" xfId="1" applyFont="1" applyFill="1" applyBorder="1" applyAlignment="1">
      <alignment vertical="center" wrapText="1"/>
    </xf>
    <xf numFmtId="0" fontId="25" fillId="3" borderId="3" xfId="1" applyFont="1" applyFill="1" applyBorder="1" applyAlignment="1">
      <alignment vertical="center" wrapText="1"/>
    </xf>
    <xf numFmtId="0" fontId="26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27" fillId="0" borderId="0" xfId="1" applyFont="1" applyAlignment="1">
      <alignment vertical="center" wrapText="1"/>
    </xf>
    <xf numFmtId="0" fontId="28" fillId="0" borderId="0" xfId="1" applyFont="1" applyAlignment="1">
      <alignment vertical="center"/>
    </xf>
    <xf numFmtId="0" fontId="29" fillId="0" borderId="0" xfId="1" applyFont="1"/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top" wrapText="1"/>
    </xf>
    <xf numFmtId="164" fontId="12" fillId="0" borderId="9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0" fillId="0" borderId="0" xfId="1" applyFont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25" fillId="0" borderId="9" xfId="1" applyFont="1" applyBorder="1" applyAlignment="1">
      <alignment horizontal="left" vertical="center" wrapText="1"/>
    </xf>
    <xf numFmtId="0" fontId="25" fillId="0" borderId="3" xfId="1" applyFont="1" applyBorder="1" applyAlignment="1">
      <alignment horizontal="center" vertical="center" wrapText="1"/>
    </xf>
    <xf numFmtId="0" fontId="25" fillId="3" borderId="6" xfId="1" applyFont="1" applyFill="1" applyBorder="1" applyAlignment="1">
      <alignment horizontal="center" vertical="center" wrapText="1"/>
    </xf>
    <xf numFmtId="0" fontId="25" fillId="3" borderId="10" xfId="1" applyFont="1" applyFill="1" applyBorder="1" applyAlignment="1">
      <alignment horizontal="center" vertical="center" wrapText="1"/>
    </xf>
    <xf numFmtId="0" fontId="25" fillId="3" borderId="13" xfId="1" applyFont="1" applyFill="1" applyBorder="1" applyAlignment="1">
      <alignment horizontal="center" vertical="center" wrapText="1"/>
    </xf>
    <xf numFmtId="0" fontId="25" fillId="3" borderId="8" xfId="1" applyFont="1" applyFill="1" applyBorder="1" applyAlignment="1">
      <alignment horizontal="center" vertical="center" wrapText="1"/>
    </xf>
    <xf numFmtId="0" fontId="25" fillId="2" borderId="1" xfId="1" applyFont="1" applyFill="1" applyBorder="1" applyAlignment="1">
      <alignment horizontal="center" vertical="center" wrapText="1"/>
    </xf>
    <xf numFmtId="0" fontId="25" fillId="3" borderId="7" xfId="1" applyFont="1" applyFill="1" applyBorder="1" applyAlignment="1">
      <alignment horizontal="center" vertical="center" wrapText="1"/>
    </xf>
  </cellXfs>
  <cellStyles count="3">
    <cellStyle name="Normal_Доходи" xfId="2"/>
    <cellStyle name="Звичайний" xfId="0" builtinId="0"/>
    <cellStyle name="Звичайни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8"/>
  <sheetViews>
    <sheetView showGridLines="0" showZeros="0" tabSelected="1" topLeftCell="A54" zoomScale="150" zoomScaleNormal="115" workbookViewId="0">
      <selection activeCell="C58" sqref="C58"/>
    </sheetView>
  </sheetViews>
  <sheetFormatPr defaultColWidth="9.1640625" defaultRowHeight="12.75" x14ac:dyDescent="0.2"/>
  <cols>
    <col min="1" max="1" width="12.1640625" style="1" customWidth="1"/>
    <col min="2" max="2" width="12.83203125" style="1" customWidth="1"/>
    <col min="3" max="3" width="53.83203125" style="1" customWidth="1"/>
    <col min="4" max="4" width="21.3320312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33203125" style="1" customWidth="1"/>
    <col min="10" max="10" width="15" style="1" customWidth="1"/>
    <col min="11" max="12" width="14.33203125" style="1" customWidth="1"/>
    <col min="13" max="13" width="14.83203125" style="1" customWidth="1"/>
    <col min="14" max="14" width="19.33203125" style="1" customWidth="1"/>
    <col min="15" max="15" width="4" style="1" customWidth="1"/>
    <col min="16" max="19" width="0" style="1" hidden="1" customWidth="1"/>
    <col min="20" max="256" width="9.1640625" style="1"/>
    <col min="257" max="257" width="12.1640625" style="1" customWidth="1"/>
    <col min="258" max="258" width="12.83203125" style="1" customWidth="1"/>
    <col min="259" max="259" width="53.83203125" style="1" customWidth="1"/>
    <col min="260" max="260" width="21.33203125" style="1" customWidth="1"/>
    <col min="261" max="261" width="17" style="1" customWidth="1"/>
    <col min="262" max="262" width="16.6640625" style="1" customWidth="1"/>
    <col min="263" max="263" width="14" style="1" customWidth="1"/>
    <col min="264" max="264" width="15.6640625" style="1" customWidth="1"/>
    <col min="265" max="265" width="16.33203125" style="1" customWidth="1"/>
    <col min="266" max="266" width="15" style="1" customWidth="1"/>
    <col min="267" max="268" width="14.33203125" style="1" customWidth="1"/>
    <col min="269" max="269" width="14.83203125" style="1" customWidth="1"/>
    <col min="270" max="270" width="19.33203125" style="1" customWidth="1"/>
    <col min="271" max="271" width="4" style="1" customWidth="1"/>
    <col min="272" max="275" width="0" style="1" hidden="1" customWidth="1"/>
    <col min="276" max="512" width="9.1640625" style="1"/>
    <col min="513" max="513" width="12.1640625" style="1" customWidth="1"/>
    <col min="514" max="514" width="12.83203125" style="1" customWidth="1"/>
    <col min="515" max="515" width="53.83203125" style="1" customWidth="1"/>
    <col min="516" max="516" width="21.33203125" style="1" customWidth="1"/>
    <col min="517" max="517" width="17" style="1" customWidth="1"/>
    <col min="518" max="518" width="16.6640625" style="1" customWidth="1"/>
    <col min="519" max="519" width="14" style="1" customWidth="1"/>
    <col min="520" max="520" width="15.6640625" style="1" customWidth="1"/>
    <col min="521" max="521" width="16.33203125" style="1" customWidth="1"/>
    <col min="522" max="522" width="15" style="1" customWidth="1"/>
    <col min="523" max="524" width="14.33203125" style="1" customWidth="1"/>
    <col min="525" max="525" width="14.83203125" style="1" customWidth="1"/>
    <col min="526" max="526" width="19.33203125" style="1" customWidth="1"/>
    <col min="527" max="527" width="4" style="1" customWidth="1"/>
    <col min="528" max="531" width="0" style="1" hidden="1" customWidth="1"/>
    <col min="532" max="768" width="9.1640625" style="1"/>
    <col min="769" max="769" width="12.1640625" style="1" customWidth="1"/>
    <col min="770" max="770" width="12.83203125" style="1" customWidth="1"/>
    <col min="771" max="771" width="53.83203125" style="1" customWidth="1"/>
    <col min="772" max="772" width="21.33203125" style="1" customWidth="1"/>
    <col min="773" max="773" width="17" style="1" customWidth="1"/>
    <col min="774" max="774" width="16.6640625" style="1" customWidth="1"/>
    <col min="775" max="775" width="14" style="1" customWidth="1"/>
    <col min="776" max="776" width="15.6640625" style="1" customWidth="1"/>
    <col min="777" max="777" width="16.33203125" style="1" customWidth="1"/>
    <col min="778" max="778" width="15" style="1" customWidth="1"/>
    <col min="779" max="780" width="14.33203125" style="1" customWidth="1"/>
    <col min="781" max="781" width="14.83203125" style="1" customWidth="1"/>
    <col min="782" max="782" width="19.33203125" style="1" customWidth="1"/>
    <col min="783" max="783" width="4" style="1" customWidth="1"/>
    <col min="784" max="787" width="0" style="1" hidden="1" customWidth="1"/>
    <col min="788" max="1024" width="9.1640625" style="1"/>
    <col min="1025" max="1025" width="12.1640625" style="1" customWidth="1"/>
    <col min="1026" max="1026" width="12.83203125" style="1" customWidth="1"/>
    <col min="1027" max="1027" width="53.83203125" style="1" customWidth="1"/>
    <col min="1028" max="1028" width="21.33203125" style="1" customWidth="1"/>
    <col min="1029" max="1029" width="17" style="1" customWidth="1"/>
    <col min="1030" max="1030" width="16.6640625" style="1" customWidth="1"/>
    <col min="1031" max="1031" width="14" style="1" customWidth="1"/>
    <col min="1032" max="1032" width="15.6640625" style="1" customWidth="1"/>
    <col min="1033" max="1033" width="16.33203125" style="1" customWidth="1"/>
    <col min="1034" max="1034" width="15" style="1" customWidth="1"/>
    <col min="1035" max="1036" width="14.33203125" style="1" customWidth="1"/>
    <col min="1037" max="1037" width="14.83203125" style="1" customWidth="1"/>
    <col min="1038" max="1038" width="19.33203125" style="1" customWidth="1"/>
    <col min="1039" max="1039" width="4" style="1" customWidth="1"/>
    <col min="1040" max="1043" width="0" style="1" hidden="1" customWidth="1"/>
    <col min="1044" max="1280" width="9.1640625" style="1"/>
    <col min="1281" max="1281" width="12.1640625" style="1" customWidth="1"/>
    <col min="1282" max="1282" width="12.83203125" style="1" customWidth="1"/>
    <col min="1283" max="1283" width="53.83203125" style="1" customWidth="1"/>
    <col min="1284" max="1284" width="21.33203125" style="1" customWidth="1"/>
    <col min="1285" max="1285" width="17" style="1" customWidth="1"/>
    <col min="1286" max="1286" width="16.6640625" style="1" customWidth="1"/>
    <col min="1287" max="1287" width="14" style="1" customWidth="1"/>
    <col min="1288" max="1288" width="15.6640625" style="1" customWidth="1"/>
    <col min="1289" max="1289" width="16.33203125" style="1" customWidth="1"/>
    <col min="1290" max="1290" width="15" style="1" customWidth="1"/>
    <col min="1291" max="1292" width="14.33203125" style="1" customWidth="1"/>
    <col min="1293" max="1293" width="14.83203125" style="1" customWidth="1"/>
    <col min="1294" max="1294" width="19.33203125" style="1" customWidth="1"/>
    <col min="1295" max="1295" width="4" style="1" customWidth="1"/>
    <col min="1296" max="1299" width="0" style="1" hidden="1" customWidth="1"/>
    <col min="1300" max="1536" width="9.1640625" style="1"/>
    <col min="1537" max="1537" width="12.1640625" style="1" customWidth="1"/>
    <col min="1538" max="1538" width="12.83203125" style="1" customWidth="1"/>
    <col min="1539" max="1539" width="53.83203125" style="1" customWidth="1"/>
    <col min="1540" max="1540" width="21.33203125" style="1" customWidth="1"/>
    <col min="1541" max="1541" width="17" style="1" customWidth="1"/>
    <col min="1542" max="1542" width="16.6640625" style="1" customWidth="1"/>
    <col min="1543" max="1543" width="14" style="1" customWidth="1"/>
    <col min="1544" max="1544" width="15.6640625" style="1" customWidth="1"/>
    <col min="1545" max="1545" width="16.33203125" style="1" customWidth="1"/>
    <col min="1546" max="1546" width="15" style="1" customWidth="1"/>
    <col min="1547" max="1548" width="14.33203125" style="1" customWidth="1"/>
    <col min="1549" max="1549" width="14.83203125" style="1" customWidth="1"/>
    <col min="1550" max="1550" width="19.33203125" style="1" customWidth="1"/>
    <col min="1551" max="1551" width="4" style="1" customWidth="1"/>
    <col min="1552" max="1555" width="0" style="1" hidden="1" customWidth="1"/>
    <col min="1556" max="1792" width="9.1640625" style="1"/>
    <col min="1793" max="1793" width="12.1640625" style="1" customWidth="1"/>
    <col min="1794" max="1794" width="12.83203125" style="1" customWidth="1"/>
    <col min="1795" max="1795" width="53.83203125" style="1" customWidth="1"/>
    <col min="1796" max="1796" width="21.33203125" style="1" customWidth="1"/>
    <col min="1797" max="1797" width="17" style="1" customWidth="1"/>
    <col min="1798" max="1798" width="16.6640625" style="1" customWidth="1"/>
    <col min="1799" max="1799" width="14" style="1" customWidth="1"/>
    <col min="1800" max="1800" width="15.6640625" style="1" customWidth="1"/>
    <col min="1801" max="1801" width="16.33203125" style="1" customWidth="1"/>
    <col min="1802" max="1802" width="15" style="1" customWidth="1"/>
    <col min="1803" max="1804" width="14.33203125" style="1" customWidth="1"/>
    <col min="1805" max="1805" width="14.83203125" style="1" customWidth="1"/>
    <col min="1806" max="1806" width="19.33203125" style="1" customWidth="1"/>
    <col min="1807" max="1807" width="4" style="1" customWidth="1"/>
    <col min="1808" max="1811" width="0" style="1" hidden="1" customWidth="1"/>
    <col min="1812" max="2048" width="9.1640625" style="1"/>
    <col min="2049" max="2049" width="12.1640625" style="1" customWidth="1"/>
    <col min="2050" max="2050" width="12.83203125" style="1" customWidth="1"/>
    <col min="2051" max="2051" width="53.83203125" style="1" customWidth="1"/>
    <col min="2052" max="2052" width="21.33203125" style="1" customWidth="1"/>
    <col min="2053" max="2053" width="17" style="1" customWidth="1"/>
    <col min="2054" max="2054" width="16.6640625" style="1" customWidth="1"/>
    <col min="2055" max="2055" width="14" style="1" customWidth="1"/>
    <col min="2056" max="2056" width="15.6640625" style="1" customWidth="1"/>
    <col min="2057" max="2057" width="16.33203125" style="1" customWidth="1"/>
    <col min="2058" max="2058" width="15" style="1" customWidth="1"/>
    <col min="2059" max="2060" width="14.33203125" style="1" customWidth="1"/>
    <col min="2061" max="2061" width="14.83203125" style="1" customWidth="1"/>
    <col min="2062" max="2062" width="19.33203125" style="1" customWidth="1"/>
    <col min="2063" max="2063" width="4" style="1" customWidth="1"/>
    <col min="2064" max="2067" width="0" style="1" hidden="1" customWidth="1"/>
    <col min="2068" max="2304" width="9.1640625" style="1"/>
    <col min="2305" max="2305" width="12.1640625" style="1" customWidth="1"/>
    <col min="2306" max="2306" width="12.83203125" style="1" customWidth="1"/>
    <col min="2307" max="2307" width="53.83203125" style="1" customWidth="1"/>
    <col min="2308" max="2308" width="21.33203125" style="1" customWidth="1"/>
    <col min="2309" max="2309" width="17" style="1" customWidth="1"/>
    <col min="2310" max="2310" width="16.6640625" style="1" customWidth="1"/>
    <col min="2311" max="2311" width="14" style="1" customWidth="1"/>
    <col min="2312" max="2312" width="15.6640625" style="1" customWidth="1"/>
    <col min="2313" max="2313" width="16.33203125" style="1" customWidth="1"/>
    <col min="2314" max="2314" width="15" style="1" customWidth="1"/>
    <col min="2315" max="2316" width="14.33203125" style="1" customWidth="1"/>
    <col min="2317" max="2317" width="14.83203125" style="1" customWidth="1"/>
    <col min="2318" max="2318" width="19.33203125" style="1" customWidth="1"/>
    <col min="2319" max="2319" width="4" style="1" customWidth="1"/>
    <col min="2320" max="2323" width="0" style="1" hidden="1" customWidth="1"/>
    <col min="2324" max="2560" width="9.1640625" style="1"/>
    <col min="2561" max="2561" width="12.1640625" style="1" customWidth="1"/>
    <col min="2562" max="2562" width="12.83203125" style="1" customWidth="1"/>
    <col min="2563" max="2563" width="53.83203125" style="1" customWidth="1"/>
    <col min="2564" max="2564" width="21.33203125" style="1" customWidth="1"/>
    <col min="2565" max="2565" width="17" style="1" customWidth="1"/>
    <col min="2566" max="2566" width="16.6640625" style="1" customWidth="1"/>
    <col min="2567" max="2567" width="14" style="1" customWidth="1"/>
    <col min="2568" max="2568" width="15.6640625" style="1" customWidth="1"/>
    <col min="2569" max="2569" width="16.33203125" style="1" customWidth="1"/>
    <col min="2570" max="2570" width="15" style="1" customWidth="1"/>
    <col min="2571" max="2572" width="14.33203125" style="1" customWidth="1"/>
    <col min="2573" max="2573" width="14.83203125" style="1" customWidth="1"/>
    <col min="2574" max="2574" width="19.33203125" style="1" customWidth="1"/>
    <col min="2575" max="2575" width="4" style="1" customWidth="1"/>
    <col min="2576" max="2579" width="0" style="1" hidden="1" customWidth="1"/>
    <col min="2580" max="2816" width="9.1640625" style="1"/>
    <col min="2817" max="2817" width="12.1640625" style="1" customWidth="1"/>
    <col min="2818" max="2818" width="12.83203125" style="1" customWidth="1"/>
    <col min="2819" max="2819" width="53.83203125" style="1" customWidth="1"/>
    <col min="2820" max="2820" width="21.33203125" style="1" customWidth="1"/>
    <col min="2821" max="2821" width="17" style="1" customWidth="1"/>
    <col min="2822" max="2822" width="16.6640625" style="1" customWidth="1"/>
    <col min="2823" max="2823" width="14" style="1" customWidth="1"/>
    <col min="2824" max="2824" width="15.6640625" style="1" customWidth="1"/>
    <col min="2825" max="2825" width="16.33203125" style="1" customWidth="1"/>
    <col min="2826" max="2826" width="15" style="1" customWidth="1"/>
    <col min="2827" max="2828" width="14.33203125" style="1" customWidth="1"/>
    <col min="2829" max="2829" width="14.83203125" style="1" customWidth="1"/>
    <col min="2830" max="2830" width="19.33203125" style="1" customWidth="1"/>
    <col min="2831" max="2831" width="4" style="1" customWidth="1"/>
    <col min="2832" max="2835" width="0" style="1" hidden="1" customWidth="1"/>
    <col min="2836" max="3072" width="9.1640625" style="1"/>
    <col min="3073" max="3073" width="12.1640625" style="1" customWidth="1"/>
    <col min="3074" max="3074" width="12.83203125" style="1" customWidth="1"/>
    <col min="3075" max="3075" width="53.83203125" style="1" customWidth="1"/>
    <col min="3076" max="3076" width="21.33203125" style="1" customWidth="1"/>
    <col min="3077" max="3077" width="17" style="1" customWidth="1"/>
    <col min="3078" max="3078" width="16.6640625" style="1" customWidth="1"/>
    <col min="3079" max="3079" width="14" style="1" customWidth="1"/>
    <col min="3080" max="3080" width="15.6640625" style="1" customWidth="1"/>
    <col min="3081" max="3081" width="16.33203125" style="1" customWidth="1"/>
    <col min="3082" max="3082" width="15" style="1" customWidth="1"/>
    <col min="3083" max="3084" width="14.33203125" style="1" customWidth="1"/>
    <col min="3085" max="3085" width="14.83203125" style="1" customWidth="1"/>
    <col min="3086" max="3086" width="19.33203125" style="1" customWidth="1"/>
    <col min="3087" max="3087" width="4" style="1" customWidth="1"/>
    <col min="3088" max="3091" width="0" style="1" hidden="1" customWidth="1"/>
    <col min="3092" max="3328" width="9.1640625" style="1"/>
    <col min="3329" max="3329" width="12.1640625" style="1" customWidth="1"/>
    <col min="3330" max="3330" width="12.83203125" style="1" customWidth="1"/>
    <col min="3331" max="3331" width="53.83203125" style="1" customWidth="1"/>
    <col min="3332" max="3332" width="21.33203125" style="1" customWidth="1"/>
    <col min="3333" max="3333" width="17" style="1" customWidth="1"/>
    <col min="3334" max="3334" width="16.6640625" style="1" customWidth="1"/>
    <col min="3335" max="3335" width="14" style="1" customWidth="1"/>
    <col min="3336" max="3336" width="15.6640625" style="1" customWidth="1"/>
    <col min="3337" max="3337" width="16.33203125" style="1" customWidth="1"/>
    <col min="3338" max="3338" width="15" style="1" customWidth="1"/>
    <col min="3339" max="3340" width="14.33203125" style="1" customWidth="1"/>
    <col min="3341" max="3341" width="14.83203125" style="1" customWidth="1"/>
    <col min="3342" max="3342" width="19.33203125" style="1" customWidth="1"/>
    <col min="3343" max="3343" width="4" style="1" customWidth="1"/>
    <col min="3344" max="3347" width="0" style="1" hidden="1" customWidth="1"/>
    <col min="3348" max="3584" width="9.1640625" style="1"/>
    <col min="3585" max="3585" width="12.1640625" style="1" customWidth="1"/>
    <col min="3586" max="3586" width="12.83203125" style="1" customWidth="1"/>
    <col min="3587" max="3587" width="53.83203125" style="1" customWidth="1"/>
    <col min="3588" max="3588" width="21.33203125" style="1" customWidth="1"/>
    <col min="3589" max="3589" width="17" style="1" customWidth="1"/>
    <col min="3590" max="3590" width="16.6640625" style="1" customWidth="1"/>
    <col min="3591" max="3591" width="14" style="1" customWidth="1"/>
    <col min="3592" max="3592" width="15.6640625" style="1" customWidth="1"/>
    <col min="3593" max="3593" width="16.33203125" style="1" customWidth="1"/>
    <col min="3594" max="3594" width="15" style="1" customWidth="1"/>
    <col min="3595" max="3596" width="14.33203125" style="1" customWidth="1"/>
    <col min="3597" max="3597" width="14.83203125" style="1" customWidth="1"/>
    <col min="3598" max="3598" width="19.33203125" style="1" customWidth="1"/>
    <col min="3599" max="3599" width="4" style="1" customWidth="1"/>
    <col min="3600" max="3603" width="0" style="1" hidden="1" customWidth="1"/>
    <col min="3604" max="3840" width="9.1640625" style="1"/>
    <col min="3841" max="3841" width="12.1640625" style="1" customWidth="1"/>
    <col min="3842" max="3842" width="12.83203125" style="1" customWidth="1"/>
    <col min="3843" max="3843" width="53.83203125" style="1" customWidth="1"/>
    <col min="3844" max="3844" width="21.33203125" style="1" customWidth="1"/>
    <col min="3845" max="3845" width="17" style="1" customWidth="1"/>
    <col min="3846" max="3846" width="16.6640625" style="1" customWidth="1"/>
    <col min="3847" max="3847" width="14" style="1" customWidth="1"/>
    <col min="3848" max="3848" width="15.6640625" style="1" customWidth="1"/>
    <col min="3849" max="3849" width="16.33203125" style="1" customWidth="1"/>
    <col min="3850" max="3850" width="15" style="1" customWidth="1"/>
    <col min="3851" max="3852" width="14.33203125" style="1" customWidth="1"/>
    <col min="3853" max="3853" width="14.83203125" style="1" customWidth="1"/>
    <col min="3854" max="3854" width="19.33203125" style="1" customWidth="1"/>
    <col min="3855" max="3855" width="4" style="1" customWidth="1"/>
    <col min="3856" max="3859" width="0" style="1" hidden="1" customWidth="1"/>
    <col min="3860" max="4096" width="9.1640625" style="1"/>
    <col min="4097" max="4097" width="12.1640625" style="1" customWidth="1"/>
    <col min="4098" max="4098" width="12.83203125" style="1" customWidth="1"/>
    <col min="4099" max="4099" width="53.83203125" style="1" customWidth="1"/>
    <col min="4100" max="4100" width="21.33203125" style="1" customWidth="1"/>
    <col min="4101" max="4101" width="17" style="1" customWidth="1"/>
    <col min="4102" max="4102" width="16.6640625" style="1" customWidth="1"/>
    <col min="4103" max="4103" width="14" style="1" customWidth="1"/>
    <col min="4104" max="4104" width="15.6640625" style="1" customWidth="1"/>
    <col min="4105" max="4105" width="16.33203125" style="1" customWidth="1"/>
    <col min="4106" max="4106" width="15" style="1" customWidth="1"/>
    <col min="4107" max="4108" width="14.33203125" style="1" customWidth="1"/>
    <col min="4109" max="4109" width="14.83203125" style="1" customWidth="1"/>
    <col min="4110" max="4110" width="19.33203125" style="1" customWidth="1"/>
    <col min="4111" max="4111" width="4" style="1" customWidth="1"/>
    <col min="4112" max="4115" width="0" style="1" hidden="1" customWidth="1"/>
    <col min="4116" max="4352" width="9.1640625" style="1"/>
    <col min="4353" max="4353" width="12.1640625" style="1" customWidth="1"/>
    <col min="4354" max="4354" width="12.83203125" style="1" customWidth="1"/>
    <col min="4355" max="4355" width="53.83203125" style="1" customWidth="1"/>
    <col min="4356" max="4356" width="21.33203125" style="1" customWidth="1"/>
    <col min="4357" max="4357" width="17" style="1" customWidth="1"/>
    <col min="4358" max="4358" width="16.6640625" style="1" customWidth="1"/>
    <col min="4359" max="4359" width="14" style="1" customWidth="1"/>
    <col min="4360" max="4360" width="15.6640625" style="1" customWidth="1"/>
    <col min="4361" max="4361" width="16.33203125" style="1" customWidth="1"/>
    <col min="4362" max="4362" width="15" style="1" customWidth="1"/>
    <col min="4363" max="4364" width="14.33203125" style="1" customWidth="1"/>
    <col min="4365" max="4365" width="14.83203125" style="1" customWidth="1"/>
    <col min="4366" max="4366" width="19.33203125" style="1" customWidth="1"/>
    <col min="4367" max="4367" width="4" style="1" customWidth="1"/>
    <col min="4368" max="4371" width="0" style="1" hidden="1" customWidth="1"/>
    <col min="4372" max="4608" width="9.1640625" style="1"/>
    <col min="4609" max="4609" width="12.1640625" style="1" customWidth="1"/>
    <col min="4610" max="4610" width="12.83203125" style="1" customWidth="1"/>
    <col min="4611" max="4611" width="53.83203125" style="1" customWidth="1"/>
    <col min="4612" max="4612" width="21.33203125" style="1" customWidth="1"/>
    <col min="4613" max="4613" width="17" style="1" customWidth="1"/>
    <col min="4614" max="4614" width="16.6640625" style="1" customWidth="1"/>
    <col min="4615" max="4615" width="14" style="1" customWidth="1"/>
    <col min="4616" max="4616" width="15.6640625" style="1" customWidth="1"/>
    <col min="4617" max="4617" width="16.33203125" style="1" customWidth="1"/>
    <col min="4618" max="4618" width="15" style="1" customWidth="1"/>
    <col min="4619" max="4620" width="14.33203125" style="1" customWidth="1"/>
    <col min="4621" max="4621" width="14.83203125" style="1" customWidth="1"/>
    <col min="4622" max="4622" width="19.33203125" style="1" customWidth="1"/>
    <col min="4623" max="4623" width="4" style="1" customWidth="1"/>
    <col min="4624" max="4627" width="0" style="1" hidden="1" customWidth="1"/>
    <col min="4628" max="4864" width="9.1640625" style="1"/>
    <col min="4865" max="4865" width="12.1640625" style="1" customWidth="1"/>
    <col min="4866" max="4866" width="12.83203125" style="1" customWidth="1"/>
    <col min="4867" max="4867" width="53.83203125" style="1" customWidth="1"/>
    <col min="4868" max="4868" width="21.33203125" style="1" customWidth="1"/>
    <col min="4869" max="4869" width="17" style="1" customWidth="1"/>
    <col min="4870" max="4870" width="16.6640625" style="1" customWidth="1"/>
    <col min="4871" max="4871" width="14" style="1" customWidth="1"/>
    <col min="4872" max="4872" width="15.6640625" style="1" customWidth="1"/>
    <col min="4873" max="4873" width="16.33203125" style="1" customWidth="1"/>
    <col min="4874" max="4874" width="15" style="1" customWidth="1"/>
    <col min="4875" max="4876" width="14.33203125" style="1" customWidth="1"/>
    <col min="4877" max="4877" width="14.83203125" style="1" customWidth="1"/>
    <col min="4878" max="4878" width="19.33203125" style="1" customWidth="1"/>
    <col min="4879" max="4879" width="4" style="1" customWidth="1"/>
    <col min="4880" max="4883" width="0" style="1" hidden="1" customWidth="1"/>
    <col min="4884" max="5120" width="9.1640625" style="1"/>
    <col min="5121" max="5121" width="12.1640625" style="1" customWidth="1"/>
    <col min="5122" max="5122" width="12.83203125" style="1" customWidth="1"/>
    <col min="5123" max="5123" width="53.83203125" style="1" customWidth="1"/>
    <col min="5124" max="5124" width="21.33203125" style="1" customWidth="1"/>
    <col min="5125" max="5125" width="17" style="1" customWidth="1"/>
    <col min="5126" max="5126" width="16.6640625" style="1" customWidth="1"/>
    <col min="5127" max="5127" width="14" style="1" customWidth="1"/>
    <col min="5128" max="5128" width="15.6640625" style="1" customWidth="1"/>
    <col min="5129" max="5129" width="16.33203125" style="1" customWidth="1"/>
    <col min="5130" max="5130" width="15" style="1" customWidth="1"/>
    <col min="5131" max="5132" width="14.33203125" style="1" customWidth="1"/>
    <col min="5133" max="5133" width="14.83203125" style="1" customWidth="1"/>
    <col min="5134" max="5134" width="19.33203125" style="1" customWidth="1"/>
    <col min="5135" max="5135" width="4" style="1" customWidth="1"/>
    <col min="5136" max="5139" width="0" style="1" hidden="1" customWidth="1"/>
    <col min="5140" max="5376" width="9.1640625" style="1"/>
    <col min="5377" max="5377" width="12.1640625" style="1" customWidth="1"/>
    <col min="5378" max="5378" width="12.83203125" style="1" customWidth="1"/>
    <col min="5379" max="5379" width="53.83203125" style="1" customWidth="1"/>
    <col min="5380" max="5380" width="21.33203125" style="1" customWidth="1"/>
    <col min="5381" max="5381" width="17" style="1" customWidth="1"/>
    <col min="5382" max="5382" width="16.6640625" style="1" customWidth="1"/>
    <col min="5383" max="5383" width="14" style="1" customWidth="1"/>
    <col min="5384" max="5384" width="15.6640625" style="1" customWidth="1"/>
    <col min="5385" max="5385" width="16.33203125" style="1" customWidth="1"/>
    <col min="5386" max="5386" width="15" style="1" customWidth="1"/>
    <col min="5387" max="5388" width="14.33203125" style="1" customWidth="1"/>
    <col min="5389" max="5389" width="14.83203125" style="1" customWidth="1"/>
    <col min="5390" max="5390" width="19.33203125" style="1" customWidth="1"/>
    <col min="5391" max="5391" width="4" style="1" customWidth="1"/>
    <col min="5392" max="5395" width="0" style="1" hidden="1" customWidth="1"/>
    <col min="5396" max="5632" width="9.1640625" style="1"/>
    <col min="5633" max="5633" width="12.1640625" style="1" customWidth="1"/>
    <col min="5634" max="5634" width="12.83203125" style="1" customWidth="1"/>
    <col min="5635" max="5635" width="53.83203125" style="1" customWidth="1"/>
    <col min="5636" max="5636" width="21.33203125" style="1" customWidth="1"/>
    <col min="5637" max="5637" width="17" style="1" customWidth="1"/>
    <col min="5638" max="5638" width="16.6640625" style="1" customWidth="1"/>
    <col min="5639" max="5639" width="14" style="1" customWidth="1"/>
    <col min="5640" max="5640" width="15.6640625" style="1" customWidth="1"/>
    <col min="5641" max="5641" width="16.33203125" style="1" customWidth="1"/>
    <col min="5642" max="5642" width="15" style="1" customWidth="1"/>
    <col min="5643" max="5644" width="14.33203125" style="1" customWidth="1"/>
    <col min="5645" max="5645" width="14.83203125" style="1" customWidth="1"/>
    <col min="5646" max="5646" width="19.33203125" style="1" customWidth="1"/>
    <col min="5647" max="5647" width="4" style="1" customWidth="1"/>
    <col min="5648" max="5651" width="0" style="1" hidden="1" customWidth="1"/>
    <col min="5652" max="5888" width="9.1640625" style="1"/>
    <col min="5889" max="5889" width="12.1640625" style="1" customWidth="1"/>
    <col min="5890" max="5890" width="12.83203125" style="1" customWidth="1"/>
    <col min="5891" max="5891" width="53.83203125" style="1" customWidth="1"/>
    <col min="5892" max="5892" width="21.33203125" style="1" customWidth="1"/>
    <col min="5893" max="5893" width="17" style="1" customWidth="1"/>
    <col min="5894" max="5894" width="16.6640625" style="1" customWidth="1"/>
    <col min="5895" max="5895" width="14" style="1" customWidth="1"/>
    <col min="5896" max="5896" width="15.6640625" style="1" customWidth="1"/>
    <col min="5897" max="5897" width="16.33203125" style="1" customWidth="1"/>
    <col min="5898" max="5898" width="15" style="1" customWidth="1"/>
    <col min="5899" max="5900" width="14.33203125" style="1" customWidth="1"/>
    <col min="5901" max="5901" width="14.83203125" style="1" customWidth="1"/>
    <col min="5902" max="5902" width="19.33203125" style="1" customWidth="1"/>
    <col min="5903" max="5903" width="4" style="1" customWidth="1"/>
    <col min="5904" max="5907" width="0" style="1" hidden="1" customWidth="1"/>
    <col min="5908" max="6144" width="9.1640625" style="1"/>
    <col min="6145" max="6145" width="12.1640625" style="1" customWidth="1"/>
    <col min="6146" max="6146" width="12.83203125" style="1" customWidth="1"/>
    <col min="6147" max="6147" width="53.83203125" style="1" customWidth="1"/>
    <col min="6148" max="6148" width="21.33203125" style="1" customWidth="1"/>
    <col min="6149" max="6149" width="17" style="1" customWidth="1"/>
    <col min="6150" max="6150" width="16.6640625" style="1" customWidth="1"/>
    <col min="6151" max="6151" width="14" style="1" customWidth="1"/>
    <col min="6152" max="6152" width="15.6640625" style="1" customWidth="1"/>
    <col min="6153" max="6153" width="16.33203125" style="1" customWidth="1"/>
    <col min="6154" max="6154" width="15" style="1" customWidth="1"/>
    <col min="6155" max="6156" width="14.33203125" style="1" customWidth="1"/>
    <col min="6157" max="6157" width="14.83203125" style="1" customWidth="1"/>
    <col min="6158" max="6158" width="19.33203125" style="1" customWidth="1"/>
    <col min="6159" max="6159" width="4" style="1" customWidth="1"/>
    <col min="6160" max="6163" width="0" style="1" hidden="1" customWidth="1"/>
    <col min="6164" max="6400" width="9.1640625" style="1"/>
    <col min="6401" max="6401" width="12.1640625" style="1" customWidth="1"/>
    <col min="6402" max="6402" width="12.83203125" style="1" customWidth="1"/>
    <col min="6403" max="6403" width="53.83203125" style="1" customWidth="1"/>
    <col min="6404" max="6404" width="21.33203125" style="1" customWidth="1"/>
    <col min="6405" max="6405" width="17" style="1" customWidth="1"/>
    <col min="6406" max="6406" width="16.6640625" style="1" customWidth="1"/>
    <col min="6407" max="6407" width="14" style="1" customWidth="1"/>
    <col min="6408" max="6408" width="15.6640625" style="1" customWidth="1"/>
    <col min="6409" max="6409" width="16.33203125" style="1" customWidth="1"/>
    <col min="6410" max="6410" width="15" style="1" customWidth="1"/>
    <col min="6411" max="6412" width="14.33203125" style="1" customWidth="1"/>
    <col min="6413" max="6413" width="14.83203125" style="1" customWidth="1"/>
    <col min="6414" max="6414" width="19.33203125" style="1" customWidth="1"/>
    <col min="6415" max="6415" width="4" style="1" customWidth="1"/>
    <col min="6416" max="6419" width="0" style="1" hidden="1" customWidth="1"/>
    <col min="6420" max="6656" width="9.1640625" style="1"/>
    <col min="6657" max="6657" width="12.1640625" style="1" customWidth="1"/>
    <col min="6658" max="6658" width="12.83203125" style="1" customWidth="1"/>
    <col min="6659" max="6659" width="53.83203125" style="1" customWidth="1"/>
    <col min="6660" max="6660" width="21.33203125" style="1" customWidth="1"/>
    <col min="6661" max="6661" width="17" style="1" customWidth="1"/>
    <col min="6662" max="6662" width="16.6640625" style="1" customWidth="1"/>
    <col min="6663" max="6663" width="14" style="1" customWidth="1"/>
    <col min="6664" max="6664" width="15.6640625" style="1" customWidth="1"/>
    <col min="6665" max="6665" width="16.33203125" style="1" customWidth="1"/>
    <col min="6666" max="6666" width="15" style="1" customWidth="1"/>
    <col min="6667" max="6668" width="14.33203125" style="1" customWidth="1"/>
    <col min="6669" max="6669" width="14.83203125" style="1" customWidth="1"/>
    <col min="6670" max="6670" width="19.33203125" style="1" customWidth="1"/>
    <col min="6671" max="6671" width="4" style="1" customWidth="1"/>
    <col min="6672" max="6675" width="0" style="1" hidden="1" customWidth="1"/>
    <col min="6676" max="6912" width="9.1640625" style="1"/>
    <col min="6913" max="6913" width="12.1640625" style="1" customWidth="1"/>
    <col min="6914" max="6914" width="12.83203125" style="1" customWidth="1"/>
    <col min="6915" max="6915" width="53.83203125" style="1" customWidth="1"/>
    <col min="6916" max="6916" width="21.33203125" style="1" customWidth="1"/>
    <col min="6917" max="6917" width="17" style="1" customWidth="1"/>
    <col min="6918" max="6918" width="16.6640625" style="1" customWidth="1"/>
    <col min="6919" max="6919" width="14" style="1" customWidth="1"/>
    <col min="6920" max="6920" width="15.6640625" style="1" customWidth="1"/>
    <col min="6921" max="6921" width="16.33203125" style="1" customWidth="1"/>
    <col min="6922" max="6922" width="15" style="1" customWidth="1"/>
    <col min="6923" max="6924" width="14.33203125" style="1" customWidth="1"/>
    <col min="6925" max="6925" width="14.83203125" style="1" customWidth="1"/>
    <col min="6926" max="6926" width="19.33203125" style="1" customWidth="1"/>
    <col min="6927" max="6927" width="4" style="1" customWidth="1"/>
    <col min="6928" max="6931" width="0" style="1" hidden="1" customWidth="1"/>
    <col min="6932" max="7168" width="9.1640625" style="1"/>
    <col min="7169" max="7169" width="12.1640625" style="1" customWidth="1"/>
    <col min="7170" max="7170" width="12.83203125" style="1" customWidth="1"/>
    <col min="7171" max="7171" width="53.83203125" style="1" customWidth="1"/>
    <col min="7172" max="7172" width="21.33203125" style="1" customWidth="1"/>
    <col min="7173" max="7173" width="17" style="1" customWidth="1"/>
    <col min="7174" max="7174" width="16.6640625" style="1" customWidth="1"/>
    <col min="7175" max="7175" width="14" style="1" customWidth="1"/>
    <col min="7176" max="7176" width="15.6640625" style="1" customWidth="1"/>
    <col min="7177" max="7177" width="16.33203125" style="1" customWidth="1"/>
    <col min="7178" max="7178" width="15" style="1" customWidth="1"/>
    <col min="7179" max="7180" width="14.33203125" style="1" customWidth="1"/>
    <col min="7181" max="7181" width="14.83203125" style="1" customWidth="1"/>
    <col min="7182" max="7182" width="19.33203125" style="1" customWidth="1"/>
    <col min="7183" max="7183" width="4" style="1" customWidth="1"/>
    <col min="7184" max="7187" width="0" style="1" hidden="1" customWidth="1"/>
    <col min="7188" max="7424" width="9.1640625" style="1"/>
    <col min="7425" max="7425" width="12.1640625" style="1" customWidth="1"/>
    <col min="7426" max="7426" width="12.83203125" style="1" customWidth="1"/>
    <col min="7427" max="7427" width="53.83203125" style="1" customWidth="1"/>
    <col min="7428" max="7428" width="21.33203125" style="1" customWidth="1"/>
    <col min="7429" max="7429" width="17" style="1" customWidth="1"/>
    <col min="7430" max="7430" width="16.6640625" style="1" customWidth="1"/>
    <col min="7431" max="7431" width="14" style="1" customWidth="1"/>
    <col min="7432" max="7432" width="15.6640625" style="1" customWidth="1"/>
    <col min="7433" max="7433" width="16.33203125" style="1" customWidth="1"/>
    <col min="7434" max="7434" width="15" style="1" customWidth="1"/>
    <col min="7435" max="7436" width="14.33203125" style="1" customWidth="1"/>
    <col min="7437" max="7437" width="14.83203125" style="1" customWidth="1"/>
    <col min="7438" max="7438" width="19.33203125" style="1" customWidth="1"/>
    <col min="7439" max="7439" width="4" style="1" customWidth="1"/>
    <col min="7440" max="7443" width="0" style="1" hidden="1" customWidth="1"/>
    <col min="7444" max="7680" width="9.1640625" style="1"/>
    <col min="7681" max="7681" width="12.1640625" style="1" customWidth="1"/>
    <col min="7682" max="7682" width="12.83203125" style="1" customWidth="1"/>
    <col min="7683" max="7683" width="53.83203125" style="1" customWidth="1"/>
    <col min="7684" max="7684" width="21.33203125" style="1" customWidth="1"/>
    <col min="7685" max="7685" width="17" style="1" customWidth="1"/>
    <col min="7686" max="7686" width="16.6640625" style="1" customWidth="1"/>
    <col min="7687" max="7687" width="14" style="1" customWidth="1"/>
    <col min="7688" max="7688" width="15.6640625" style="1" customWidth="1"/>
    <col min="7689" max="7689" width="16.33203125" style="1" customWidth="1"/>
    <col min="7690" max="7690" width="15" style="1" customWidth="1"/>
    <col min="7691" max="7692" width="14.33203125" style="1" customWidth="1"/>
    <col min="7693" max="7693" width="14.83203125" style="1" customWidth="1"/>
    <col min="7694" max="7694" width="19.33203125" style="1" customWidth="1"/>
    <col min="7695" max="7695" width="4" style="1" customWidth="1"/>
    <col min="7696" max="7699" width="0" style="1" hidden="1" customWidth="1"/>
    <col min="7700" max="7936" width="9.1640625" style="1"/>
    <col min="7937" max="7937" width="12.1640625" style="1" customWidth="1"/>
    <col min="7938" max="7938" width="12.83203125" style="1" customWidth="1"/>
    <col min="7939" max="7939" width="53.83203125" style="1" customWidth="1"/>
    <col min="7940" max="7940" width="21.33203125" style="1" customWidth="1"/>
    <col min="7941" max="7941" width="17" style="1" customWidth="1"/>
    <col min="7942" max="7942" width="16.6640625" style="1" customWidth="1"/>
    <col min="7943" max="7943" width="14" style="1" customWidth="1"/>
    <col min="7944" max="7944" width="15.6640625" style="1" customWidth="1"/>
    <col min="7945" max="7945" width="16.33203125" style="1" customWidth="1"/>
    <col min="7946" max="7946" width="15" style="1" customWidth="1"/>
    <col min="7947" max="7948" width="14.33203125" style="1" customWidth="1"/>
    <col min="7949" max="7949" width="14.83203125" style="1" customWidth="1"/>
    <col min="7950" max="7950" width="19.33203125" style="1" customWidth="1"/>
    <col min="7951" max="7951" width="4" style="1" customWidth="1"/>
    <col min="7952" max="7955" width="0" style="1" hidden="1" customWidth="1"/>
    <col min="7956" max="8192" width="9.1640625" style="1"/>
    <col min="8193" max="8193" width="12.1640625" style="1" customWidth="1"/>
    <col min="8194" max="8194" width="12.83203125" style="1" customWidth="1"/>
    <col min="8195" max="8195" width="53.83203125" style="1" customWidth="1"/>
    <col min="8196" max="8196" width="21.33203125" style="1" customWidth="1"/>
    <col min="8197" max="8197" width="17" style="1" customWidth="1"/>
    <col min="8198" max="8198" width="16.6640625" style="1" customWidth="1"/>
    <col min="8199" max="8199" width="14" style="1" customWidth="1"/>
    <col min="8200" max="8200" width="15.6640625" style="1" customWidth="1"/>
    <col min="8201" max="8201" width="16.33203125" style="1" customWidth="1"/>
    <col min="8202" max="8202" width="15" style="1" customWidth="1"/>
    <col min="8203" max="8204" width="14.33203125" style="1" customWidth="1"/>
    <col min="8205" max="8205" width="14.83203125" style="1" customWidth="1"/>
    <col min="8206" max="8206" width="19.33203125" style="1" customWidth="1"/>
    <col min="8207" max="8207" width="4" style="1" customWidth="1"/>
    <col min="8208" max="8211" width="0" style="1" hidden="1" customWidth="1"/>
    <col min="8212" max="8448" width="9.1640625" style="1"/>
    <col min="8449" max="8449" width="12.1640625" style="1" customWidth="1"/>
    <col min="8450" max="8450" width="12.83203125" style="1" customWidth="1"/>
    <col min="8451" max="8451" width="53.83203125" style="1" customWidth="1"/>
    <col min="8452" max="8452" width="21.33203125" style="1" customWidth="1"/>
    <col min="8453" max="8453" width="17" style="1" customWidth="1"/>
    <col min="8454" max="8454" width="16.6640625" style="1" customWidth="1"/>
    <col min="8455" max="8455" width="14" style="1" customWidth="1"/>
    <col min="8456" max="8456" width="15.6640625" style="1" customWidth="1"/>
    <col min="8457" max="8457" width="16.33203125" style="1" customWidth="1"/>
    <col min="8458" max="8458" width="15" style="1" customWidth="1"/>
    <col min="8459" max="8460" width="14.33203125" style="1" customWidth="1"/>
    <col min="8461" max="8461" width="14.83203125" style="1" customWidth="1"/>
    <col min="8462" max="8462" width="19.33203125" style="1" customWidth="1"/>
    <col min="8463" max="8463" width="4" style="1" customWidth="1"/>
    <col min="8464" max="8467" width="0" style="1" hidden="1" customWidth="1"/>
    <col min="8468" max="8704" width="9.1640625" style="1"/>
    <col min="8705" max="8705" width="12.1640625" style="1" customWidth="1"/>
    <col min="8706" max="8706" width="12.83203125" style="1" customWidth="1"/>
    <col min="8707" max="8707" width="53.83203125" style="1" customWidth="1"/>
    <col min="8708" max="8708" width="21.33203125" style="1" customWidth="1"/>
    <col min="8709" max="8709" width="17" style="1" customWidth="1"/>
    <col min="8710" max="8710" width="16.6640625" style="1" customWidth="1"/>
    <col min="8711" max="8711" width="14" style="1" customWidth="1"/>
    <col min="8712" max="8712" width="15.6640625" style="1" customWidth="1"/>
    <col min="8713" max="8713" width="16.33203125" style="1" customWidth="1"/>
    <col min="8714" max="8714" width="15" style="1" customWidth="1"/>
    <col min="8715" max="8716" width="14.33203125" style="1" customWidth="1"/>
    <col min="8717" max="8717" width="14.83203125" style="1" customWidth="1"/>
    <col min="8718" max="8718" width="19.33203125" style="1" customWidth="1"/>
    <col min="8719" max="8719" width="4" style="1" customWidth="1"/>
    <col min="8720" max="8723" width="0" style="1" hidden="1" customWidth="1"/>
    <col min="8724" max="8960" width="9.1640625" style="1"/>
    <col min="8961" max="8961" width="12.1640625" style="1" customWidth="1"/>
    <col min="8962" max="8962" width="12.83203125" style="1" customWidth="1"/>
    <col min="8963" max="8963" width="53.83203125" style="1" customWidth="1"/>
    <col min="8964" max="8964" width="21.33203125" style="1" customWidth="1"/>
    <col min="8965" max="8965" width="17" style="1" customWidth="1"/>
    <col min="8966" max="8966" width="16.6640625" style="1" customWidth="1"/>
    <col min="8967" max="8967" width="14" style="1" customWidth="1"/>
    <col min="8968" max="8968" width="15.6640625" style="1" customWidth="1"/>
    <col min="8969" max="8969" width="16.33203125" style="1" customWidth="1"/>
    <col min="8970" max="8970" width="15" style="1" customWidth="1"/>
    <col min="8971" max="8972" width="14.33203125" style="1" customWidth="1"/>
    <col min="8973" max="8973" width="14.83203125" style="1" customWidth="1"/>
    <col min="8974" max="8974" width="19.33203125" style="1" customWidth="1"/>
    <col min="8975" max="8975" width="4" style="1" customWidth="1"/>
    <col min="8976" max="8979" width="0" style="1" hidden="1" customWidth="1"/>
    <col min="8980" max="9216" width="9.1640625" style="1"/>
    <col min="9217" max="9217" width="12.1640625" style="1" customWidth="1"/>
    <col min="9218" max="9218" width="12.83203125" style="1" customWidth="1"/>
    <col min="9219" max="9219" width="53.83203125" style="1" customWidth="1"/>
    <col min="9220" max="9220" width="21.33203125" style="1" customWidth="1"/>
    <col min="9221" max="9221" width="17" style="1" customWidth="1"/>
    <col min="9222" max="9222" width="16.6640625" style="1" customWidth="1"/>
    <col min="9223" max="9223" width="14" style="1" customWidth="1"/>
    <col min="9224" max="9224" width="15.6640625" style="1" customWidth="1"/>
    <col min="9225" max="9225" width="16.33203125" style="1" customWidth="1"/>
    <col min="9226" max="9226" width="15" style="1" customWidth="1"/>
    <col min="9227" max="9228" width="14.33203125" style="1" customWidth="1"/>
    <col min="9229" max="9229" width="14.83203125" style="1" customWidth="1"/>
    <col min="9230" max="9230" width="19.33203125" style="1" customWidth="1"/>
    <col min="9231" max="9231" width="4" style="1" customWidth="1"/>
    <col min="9232" max="9235" width="0" style="1" hidden="1" customWidth="1"/>
    <col min="9236" max="9472" width="9.1640625" style="1"/>
    <col min="9473" max="9473" width="12.1640625" style="1" customWidth="1"/>
    <col min="9474" max="9474" width="12.83203125" style="1" customWidth="1"/>
    <col min="9475" max="9475" width="53.83203125" style="1" customWidth="1"/>
    <col min="9476" max="9476" width="21.33203125" style="1" customWidth="1"/>
    <col min="9477" max="9477" width="17" style="1" customWidth="1"/>
    <col min="9478" max="9478" width="16.6640625" style="1" customWidth="1"/>
    <col min="9479" max="9479" width="14" style="1" customWidth="1"/>
    <col min="9480" max="9480" width="15.6640625" style="1" customWidth="1"/>
    <col min="9481" max="9481" width="16.33203125" style="1" customWidth="1"/>
    <col min="9482" max="9482" width="15" style="1" customWidth="1"/>
    <col min="9483" max="9484" width="14.33203125" style="1" customWidth="1"/>
    <col min="9485" max="9485" width="14.83203125" style="1" customWidth="1"/>
    <col min="9486" max="9486" width="19.33203125" style="1" customWidth="1"/>
    <col min="9487" max="9487" width="4" style="1" customWidth="1"/>
    <col min="9488" max="9491" width="0" style="1" hidden="1" customWidth="1"/>
    <col min="9492" max="9728" width="9.1640625" style="1"/>
    <col min="9729" max="9729" width="12.1640625" style="1" customWidth="1"/>
    <col min="9730" max="9730" width="12.83203125" style="1" customWidth="1"/>
    <col min="9731" max="9731" width="53.83203125" style="1" customWidth="1"/>
    <col min="9732" max="9732" width="21.33203125" style="1" customWidth="1"/>
    <col min="9733" max="9733" width="17" style="1" customWidth="1"/>
    <col min="9734" max="9734" width="16.6640625" style="1" customWidth="1"/>
    <col min="9735" max="9735" width="14" style="1" customWidth="1"/>
    <col min="9736" max="9736" width="15.6640625" style="1" customWidth="1"/>
    <col min="9737" max="9737" width="16.33203125" style="1" customWidth="1"/>
    <col min="9738" max="9738" width="15" style="1" customWidth="1"/>
    <col min="9739" max="9740" width="14.33203125" style="1" customWidth="1"/>
    <col min="9741" max="9741" width="14.83203125" style="1" customWidth="1"/>
    <col min="9742" max="9742" width="19.33203125" style="1" customWidth="1"/>
    <col min="9743" max="9743" width="4" style="1" customWidth="1"/>
    <col min="9744" max="9747" width="0" style="1" hidden="1" customWidth="1"/>
    <col min="9748" max="9984" width="9.1640625" style="1"/>
    <col min="9985" max="9985" width="12.1640625" style="1" customWidth="1"/>
    <col min="9986" max="9986" width="12.83203125" style="1" customWidth="1"/>
    <col min="9987" max="9987" width="53.83203125" style="1" customWidth="1"/>
    <col min="9988" max="9988" width="21.33203125" style="1" customWidth="1"/>
    <col min="9989" max="9989" width="17" style="1" customWidth="1"/>
    <col min="9990" max="9990" width="16.6640625" style="1" customWidth="1"/>
    <col min="9991" max="9991" width="14" style="1" customWidth="1"/>
    <col min="9992" max="9992" width="15.6640625" style="1" customWidth="1"/>
    <col min="9993" max="9993" width="16.33203125" style="1" customWidth="1"/>
    <col min="9994" max="9994" width="15" style="1" customWidth="1"/>
    <col min="9995" max="9996" width="14.33203125" style="1" customWidth="1"/>
    <col min="9997" max="9997" width="14.83203125" style="1" customWidth="1"/>
    <col min="9998" max="9998" width="19.33203125" style="1" customWidth="1"/>
    <col min="9999" max="9999" width="4" style="1" customWidth="1"/>
    <col min="10000" max="10003" width="0" style="1" hidden="1" customWidth="1"/>
    <col min="10004" max="10240" width="9.1640625" style="1"/>
    <col min="10241" max="10241" width="12.1640625" style="1" customWidth="1"/>
    <col min="10242" max="10242" width="12.83203125" style="1" customWidth="1"/>
    <col min="10243" max="10243" width="53.83203125" style="1" customWidth="1"/>
    <col min="10244" max="10244" width="21.33203125" style="1" customWidth="1"/>
    <col min="10245" max="10245" width="17" style="1" customWidth="1"/>
    <col min="10246" max="10246" width="16.6640625" style="1" customWidth="1"/>
    <col min="10247" max="10247" width="14" style="1" customWidth="1"/>
    <col min="10248" max="10248" width="15.6640625" style="1" customWidth="1"/>
    <col min="10249" max="10249" width="16.33203125" style="1" customWidth="1"/>
    <col min="10250" max="10250" width="15" style="1" customWidth="1"/>
    <col min="10251" max="10252" width="14.33203125" style="1" customWidth="1"/>
    <col min="10253" max="10253" width="14.83203125" style="1" customWidth="1"/>
    <col min="10254" max="10254" width="19.33203125" style="1" customWidth="1"/>
    <col min="10255" max="10255" width="4" style="1" customWidth="1"/>
    <col min="10256" max="10259" width="0" style="1" hidden="1" customWidth="1"/>
    <col min="10260" max="10496" width="9.1640625" style="1"/>
    <col min="10497" max="10497" width="12.1640625" style="1" customWidth="1"/>
    <col min="10498" max="10498" width="12.83203125" style="1" customWidth="1"/>
    <col min="10499" max="10499" width="53.83203125" style="1" customWidth="1"/>
    <col min="10500" max="10500" width="21.33203125" style="1" customWidth="1"/>
    <col min="10501" max="10501" width="17" style="1" customWidth="1"/>
    <col min="10502" max="10502" width="16.6640625" style="1" customWidth="1"/>
    <col min="10503" max="10503" width="14" style="1" customWidth="1"/>
    <col min="10504" max="10504" width="15.6640625" style="1" customWidth="1"/>
    <col min="10505" max="10505" width="16.33203125" style="1" customWidth="1"/>
    <col min="10506" max="10506" width="15" style="1" customWidth="1"/>
    <col min="10507" max="10508" width="14.33203125" style="1" customWidth="1"/>
    <col min="10509" max="10509" width="14.83203125" style="1" customWidth="1"/>
    <col min="10510" max="10510" width="19.33203125" style="1" customWidth="1"/>
    <col min="10511" max="10511" width="4" style="1" customWidth="1"/>
    <col min="10512" max="10515" width="0" style="1" hidden="1" customWidth="1"/>
    <col min="10516" max="10752" width="9.1640625" style="1"/>
    <col min="10753" max="10753" width="12.1640625" style="1" customWidth="1"/>
    <col min="10754" max="10754" width="12.83203125" style="1" customWidth="1"/>
    <col min="10755" max="10755" width="53.83203125" style="1" customWidth="1"/>
    <col min="10756" max="10756" width="21.33203125" style="1" customWidth="1"/>
    <col min="10757" max="10757" width="17" style="1" customWidth="1"/>
    <col min="10758" max="10758" width="16.6640625" style="1" customWidth="1"/>
    <col min="10759" max="10759" width="14" style="1" customWidth="1"/>
    <col min="10760" max="10760" width="15.6640625" style="1" customWidth="1"/>
    <col min="10761" max="10761" width="16.33203125" style="1" customWidth="1"/>
    <col min="10762" max="10762" width="15" style="1" customWidth="1"/>
    <col min="10763" max="10764" width="14.33203125" style="1" customWidth="1"/>
    <col min="10765" max="10765" width="14.83203125" style="1" customWidth="1"/>
    <col min="10766" max="10766" width="19.33203125" style="1" customWidth="1"/>
    <col min="10767" max="10767" width="4" style="1" customWidth="1"/>
    <col min="10768" max="10771" width="0" style="1" hidden="1" customWidth="1"/>
    <col min="10772" max="11008" width="9.1640625" style="1"/>
    <col min="11009" max="11009" width="12.1640625" style="1" customWidth="1"/>
    <col min="11010" max="11010" width="12.83203125" style="1" customWidth="1"/>
    <col min="11011" max="11011" width="53.83203125" style="1" customWidth="1"/>
    <col min="11012" max="11012" width="21.33203125" style="1" customWidth="1"/>
    <col min="11013" max="11013" width="17" style="1" customWidth="1"/>
    <col min="11014" max="11014" width="16.6640625" style="1" customWidth="1"/>
    <col min="11015" max="11015" width="14" style="1" customWidth="1"/>
    <col min="11016" max="11016" width="15.6640625" style="1" customWidth="1"/>
    <col min="11017" max="11017" width="16.33203125" style="1" customWidth="1"/>
    <col min="11018" max="11018" width="15" style="1" customWidth="1"/>
    <col min="11019" max="11020" width="14.33203125" style="1" customWidth="1"/>
    <col min="11021" max="11021" width="14.83203125" style="1" customWidth="1"/>
    <col min="11022" max="11022" width="19.33203125" style="1" customWidth="1"/>
    <col min="11023" max="11023" width="4" style="1" customWidth="1"/>
    <col min="11024" max="11027" width="0" style="1" hidden="1" customWidth="1"/>
    <col min="11028" max="11264" width="9.1640625" style="1"/>
    <col min="11265" max="11265" width="12.1640625" style="1" customWidth="1"/>
    <col min="11266" max="11266" width="12.83203125" style="1" customWidth="1"/>
    <col min="11267" max="11267" width="53.83203125" style="1" customWidth="1"/>
    <col min="11268" max="11268" width="21.33203125" style="1" customWidth="1"/>
    <col min="11269" max="11269" width="17" style="1" customWidth="1"/>
    <col min="11270" max="11270" width="16.6640625" style="1" customWidth="1"/>
    <col min="11271" max="11271" width="14" style="1" customWidth="1"/>
    <col min="11272" max="11272" width="15.6640625" style="1" customWidth="1"/>
    <col min="11273" max="11273" width="16.33203125" style="1" customWidth="1"/>
    <col min="11274" max="11274" width="15" style="1" customWidth="1"/>
    <col min="11275" max="11276" width="14.33203125" style="1" customWidth="1"/>
    <col min="11277" max="11277" width="14.83203125" style="1" customWidth="1"/>
    <col min="11278" max="11278" width="19.33203125" style="1" customWidth="1"/>
    <col min="11279" max="11279" width="4" style="1" customWidth="1"/>
    <col min="11280" max="11283" width="0" style="1" hidden="1" customWidth="1"/>
    <col min="11284" max="11520" width="9.1640625" style="1"/>
    <col min="11521" max="11521" width="12.1640625" style="1" customWidth="1"/>
    <col min="11522" max="11522" width="12.83203125" style="1" customWidth="1"/>
    <col min="11523" max="11523" width="53.83203125" style="1" customWidth="1"/>
    <col min="11524" max="11524" width="21.33203125" style="1" customWidth="1"/>
    <col min="11525" max="11525" width="17" style="1" customWidth="1"/>
    <col min="11526" max="11526" width="16.6640625" style="1" customWidth="1"/>
    <col min="11527" max="11527" width="14" style="1" customWidth="1"/>
    <col min="11528" max="11528" width="15.6640625" style="1" customWidth="1"/>
    <col min="11529" max="11529" width="16.33203125" style="1" customWidth="1"/>
    <col min="11530" max="11530" width="15" style="1" customWidth="1"/>
    <col min="11531" max="11532" width="14.33203125" style="1" customWidth="1"/>
    <col min="11533" max="11533" width="14.83203125" style="1" customWidth="1"/>
    <col min="11534" max="11534" width="19.33203125" style="1" customWidth="1"/>
    <col min="11535" max="11535" width="4" style="1" customWidth="1"/>
    <col min="11536" max="11539" width="0" style="1" hidden="1" customWidth="1"/>
    <col min="11540" max="11776" width="9.1640625" style="1"/>
    <col min="11777" max="11777" width="12.1640625" style="1" customWidth="1"/>
    <col min="11778" max="11778" width="12.83203125" style="1" customWidth="1"/>
    <col min="11779" max="11779" width="53.83203125" style="1" customWidth="1"/>
    <col min="11780" max="11780" width="21.33203125" style="1" customWidth="1"/>
    <col min="11781" max="11781" width="17" style="1" customWidth="1"/>
    <col min="11782" max="11782" width="16.6640625" style="1" customWidth="1"/>
    <col min="11783" max="11783" width="14" style="1" customWidth="1"/>
    <col min="11784" max="11784" width="15.6640625" style="1" customWidth="1"/>
    <col min="11785" max="11785" width="16.33203125" style="1" customWidth="1"/>
    <col min="11786" max="11786" width="15" style="1" customWidth="1"/>
    <col min="11787" max="11788" width="14.33203125" style="1" customWidth="1"/>
    <col min="11789" max="11789" width="14.83203125" style="1" customWidth="1"/>
    <col min="11790" max="11790" width="19.33203125" style="1" customWidth="1"/>
    <col min="11791" max="11791" width="4" style="1" customWidth="1"/>
    <col min="11792" max="11795" width="0" style="1" hidden="1" customWidth="1"/>
    <col min="11796" max="12032" width="9.1640625" style="1"/>
    <col min="12033" max="12033" width="12.1640625" style="1" customWidth="1"/>
    <col min="12034" max="12034" width="12.83203125" style="1" customWidth="1"/>
    <col min="12035" max="12035" width="53.83203125" style="1" customWidth="1"/>
    <col min="12036" max="12036" width="21.33203125" style="1" customWidth="1"/>
    <col min="12037" max="12037" width="17" style="1" customWidth="1"/>
    <col min="12038" max="12038" width="16.6640625" style="1" customWidth="1"/>
    <col min="12039" max="12039" width="14" style="1" customWidth="1"/>
    <col min="12040" max="12040" width="15.6640625" style="1" customWidth="1"/>
    <col min="12041" max="12041" width="16.33203125" style="1" customWidth="1"/>
    <col min="12042" max="12042" width="15" style="1" customWidth="1"/>
    <col min="12043" max="12044" width="14.33203125" style="1" customWidth="1"/>
    <col min="12045" max="12045" width="14.83203125" style="1" customWidth="1"/>
    <col min="12046" max="12046" width="19.33203125" style="1" customWidth="1"/>
    <col min="12047" max="12047" width="4" style="1" customWidth="1"/>
    <col min="12048" max="12051" width="0" style="1" hidden="1" customWidth="1"/>
    <col min="12052" max="12288" width="9.1640625" style="1"/>
    <col min="12289" max="12289" width="12.1640625" style="1" customWidth="1"/>
    <col min="12290" max="12290" width="12.83203125" style="1" customWidth="1"/>
    <col min="12291" max="12291" width="53.83203125" style="1" customWidth="1"/>
    <col min="12292" max="12292" width="21.33203125" style="1" customWidth="1"/>
    <col min="12293" max="12293" width="17" style="1" customWidth="1"/>
    <col min="12294" max="12294" width="16.6640625" style="1" customWidth="1"/>
    <col min="12295" max="12295" width="14" style="1" customWidth="1"/>
    <col min="12296" max="12296" width="15.6640625" style="1" customWidth="1"/>
    <col min="12297" max="12297" width="16.33203125" style="1" customWidth="1"/>
    <col min="12298" max="12298" width="15" style="1" customWidth="1"/>
    <col min="12299" max="12300" width="14.33203125" style="1" customWidth="1"/>
    <col min="12301" max="12301" width="14.83203125" style="1" customWidth="1"/>
    <col min="12302" max="12302" width="19.33203125" style="1" customWidth="1"/>
    <col min="12303" max="12303" width="4" style="1" customWidth="1"/>
    <col min="12304" max="12307" width="0" style="1" hidden="1" customWidth="1"/>
    <col min="12308" max="12544" width="9.1640625" style="1"/>
    <col min="12545" max="12545" width="12.1640625" style="1" customWidth="1"/>
    <col min="12546" max="12546" width="12.83203125" style="1" customWidth="1"/>
    <col min="12547" max="12547" width="53.83203125" style="1" customWidth="1"/>
    <col min="12548" max="12548" width="21.33203125" style="1" customWidth="1"/>
    <col min="12549" max="12549" width="17" style="1" customWidth="1"/>
    <col min="12550" max="12550" width="16.6640625" style="1" customWidth="1"/>
    <col min="12551" max="12551" width="14" style="1" customWidth="1"/>
    <col min="12552" max="12552" width="15.6640625" style="1" customWidth="1"/>
    <col min="12553" max="12553" width="16.33203125" style="1" customWidth="1"/>
    <col min="12554" max="12554" width="15" style="1" customWidth="1"/>
    <col min="12555" max="12556" width="14.33203125" style="1" customWidth="1"/>
    <col min="12557" max="12557" width="14.83203125" style="1" customWidth="1"/>
    <col min="12558" max="12558" width="19.33203125" style="1" customWidth="1"/>
    <col min="12559" max="12559" width="4" style="1" customWidth="1"/>
    <col min="12560" max="12563" width="0" style="1" hidden="1" customWidth="1"/>
    <col min="12564" max="12800" width="9.1640625" style="1"/>
    <col min="12801" max="12801" width="12.1640625" style="1" customWidth="1"/>
    <col min="12802" max="12802" width="12.83203125" style="1" customWidth="1"/>
    <col min="12803" max="12803" width="53.83203125" style="1" customWidth="1"/>
    <col min="12804" max="12804" width="21.33203125" style="1" customWidth="1"/>
    <col min="12805" max="12805" width="17" style="1" customWidth="1"/>
    <col min="12806" max="12806" width="16.6640625" style="1" customWidth="1"/>
    <col min="12807" max="12807" width="14" style="1" customWidth="1"/>
    <col min="12808" max="12808" width="15.6640625" style="1" customWidth="1"/>
    <col min="12809" max="12809" width="16.33203125" style="1" customWidth="1"/>
    <col min="12810" max="12810" width="15" style="1" customWidth="1"/>
    <col min="12811" max="12812" width="14.33203125" style="1" customWidth="1"/>
    <col min="12813" max="12813" width="14.83203125" style="1" customWidth="1"/>
    <col min="12814" max="12814" width="19.33203125" style="1" customWidth="1"/>
    <col min="12815" max="12815" width="4" style="1" customWidth="1"/>
    <col min="12816" max="12819" width="0" style="1" hidden="1" customWidth="1"/>
    <col min="12820" max="13056" width="9.1640625" style="1"/>
    <col min="13057" max="13057" width="12.1640625" style="1" customWidth="1"/>
    <col min="13058" max="13058" width="12.83203125" style="1" customWidth="1"/>
    <col min="13059" max="13059" width="53.83203125" style="1" customWidth="1"/>
    <col min="13060" max="13060" width="21.33203125" style="1" customWidth="1"/>
    <col min="13061" max="13061" width="17" style="1" customWidth="1"/>
    <col min="13062" max="13062" width="16.6640625" style="1" customWidth="1"/>
    <col min="13063" max="13063" width="14" style="1" customWidth="1"/>
    <col min="13064" max="13064" width="15.6640625" style="1" customWidth="1"/>
    <col min="13065" max="13065" width="16.33203125" style="1" customWidth="1"/>
    <col min="13066" max="13066" width="15" style="1" customWidth="1"/>
    <col min="13067" max="13068" width="14.33203125" style="1" customWidth="1"/>
    <col min="13069" max="13069" width="14.83203125" style="1" customWidth="1"/>
    <col min="13070" max="13070" width="19.33203125" style="1" customWidth="1"/>
    <col min="13071" max="13071" width="4" style="1" customWidth="1"/>
    <col min="13072" max="13075" width="0" style="1" hidden="1" customWidth="1"/>
    <col min="13076" max="13312" width="9.1640625" style="1"/>
    <col min="13313" max="13313" width="12.1640625" style="1" customWidth="1"/>
    <col min="13314" max="13314" width="12.83203125" style="1" customWidth="1"/>
    <col min="13315" max="13315" width="53.83203125" style="1" customWidth="1"/>
    <col min="13316" max="13316" width="21.33203125" style="1" customWidth="1"/>
    <col min="13317" max="13317" width="17" style="1" customWidth="1"/>
    <col min="13318" max="13318" width="16.6640625" style="1" customWidth="1"/>
    <col min="13319" max="13319" width="14" style="1" customWidth="1"/>
    <col min="13320" max="13320" width="15.6640625" style="1" customWidth="1"/>
    <col min="13321" max="13321" width="16.33203125" style="1" customWidth="1"/>
    <col min="13322" max="13322" width="15" style="1" customWidth="1"/>
    <col min="13323" max="13324" width="14.33203125" style="1" customWidth="1"/>
    <col min="13325" max="13325" width="14.83203125" style="1" customWidth="1"/>
    <col min="13326" max="13326" width="19.33203125" style="1" customWidth="1"/>
    <col min="13327" max="13327" width="4" style="1" customWidth="1"/>
    <col min="13328" max="13331" width="0" style="1" hidden="1" customWidth="1"/>
    <col min="13332" max="13568" width="9.1640625" style="1"/>
    <col min="13569" max="13569" width="12.1640625" style="1" customWidth="1"/>
    <col min="13570" max="13570" width="12.83203125" style="1" customWidth="1"/>
    <col min="13571" max="13571" width="53.83203125" style="1" customWidth="1"/>
    <col min="13572" max="13572" width="21.33203125" style="1" customWidth="1"/>
    <col min="13573" max="13573" width="17" style="1" customWidth="1"/>
    <col min="13574" max="13574" width="16.6640625" style="1" customWidth="1"/>
    <col min="13575" max="13575" width="14" style="1" customWidth="1"/>
    <col min="13576" max="13576" width="15.6640625" style="1" customWidth="1"/>
    <col min="13577" max="13577" width="16.33203125" style="1" customWidth="1"/>
    <col min="13578" max="13578" width="15" style="1" customWidth="1"/>
    <col min="13579" max="13580" width="14.33203125" style="1" customWidth="1"/>
    <col min="13581" max="13581" width="14.83203125" style="1" customWidth="1"/>
    <col min="13582" max="13582" width="19.33203125" style="1" customWidth="1"/>
    <col min="13583" max="13583" width="4" style="1" customWidth="1"/>
    <col min="13584" max="13587" width="0" style="1" hidden="1" customWidth="1"/>
    <col min="13588" max="13824" width="9.1640625" style="1"/>
    <col min="13825" max="13825" width="12.1640625" style="1" customWidth="1"/>
    <col min="13826" max="13826" width="12.83203125" style="1" customWidth="1"/>
    <col min="13827" max="13827" width="53.83203125" style="1" customWidth="1"/>
    <col min="13828" max="13828" width="21.33203125" style="1" customWidth="1"/>
    <col min="13829" max="13829" width="17" style="1" customWidth="1"/>
    <col min="13830" max="13830" width="16.6640625" style="1" customWidth="1"/>
    <col min="13831" max="13831" width="14" style="1" customWidth="1"/>
    <col min="13832" max="13832" width="15.6640625" style="1" customWidth="1"/>
    <col min="13833" max="13833" width="16.33203125" style="1" customWidth="1"/>
    <col min="13834" max="13834" width="15" style="1" customWidth="1"/>
    <col min="13835" max="13836" width="14.33203125" style="1" customWidth="1"/>
    <col min="13837" max="13837" width="14.83203125" style="1" customWidth="1"/>
    <col min="13838" max="13838" width="19.33203125" style="1" customWidth="1"/>
    <col min="13839" max="13839" width="4" style="1" customWidth="1"/>
    <col min="13840" max="13843" width="0" style="1" hidden="1" customWidth="1"/>
    <col min="13844" max="14080" width="9.1640625" style="1"/>
    <col min="14081" max="14081" width="12.1640625" style="1" customWidth="1"/>
    <col min="14082" max="14082" width="12.83203125" style="1" customWidth="1"/>
    <col min="14083" max="14083" width="53.83203125" style="1" customWidth="1"/>
    <col min="14084" max="14084" width="21.33203125" style="1" customWidth="1"/>
    <col min="14085" max="14085" width="17" style="1" customWidth="1"/>
    <col min="14086" max="14086" width="16.6640625" style="1" customWidth="1"/>
    <col min="14087" max="14087" width="14" style="1" customWidth="1"/>
    <col min="14088" max="14088" width="15.6640625" style="1" customWidth="1"/>
    <col min="14089" max="14089" width="16.33203125" style="1" customWidth="1"/>
    <col min="14090" max="14090" width="15" style="1" customWidth="1"/>
    <col min="14091" max="14092" width="14.33203125" style="1" customWidth="1"/>
    <col min="14093" max="14093" width="14.83203125" style="1" customWidth="1"/>
    <col min="14094" max="14094" width="19.33203125" style="1" customWidth="1"/>
    <col min="14095" max="14095" width="4" style="1" customWidth="1"/>
    <col min="14096" max="14099" width="0" style="1" hidden="1" customWidth="1"/>
    <col min="14100" max="14336" width="9.1640625" style="1"/>
    <col min="14337" max="14337" width="12.1640625" style="1" customWidth="1"/>
    <col min="14338" max="14338" width="12.83203125" style="1" customWidth="1"/>
    <col min="14339" max="14339" width="53.83203125" style="1" customWidth="1"/>
    <col min="14340" max="14340" width="21.33203125" style="1" customWidth="1"/>
    <col min="14341" max="14341" width="17" style="1" customWidth="1"/>
    <col min="14342" max="14342" width="16.6640625" style="1" customWidth="1"/>
    <col min="14343" max="14343" width="14" style="1" customWidth="1"/>
    <col min="14344" max="14344" width="15.6640625" style="1" customWidth="1"/>
    <col min="14345" max="14345" width="16.33203125" style="1" customWidth="1"/>
    <col min="14346" max="14346" width="15" style="1" customWidth="1"/>
    <col min="14347" max="14348" width="14.33203125" style="1" customWidth="1"/>
    <col min="14349" max="14349" width="14.83203125" style="1" customWidth="1"/>
    <col min="14350" max="14350" width="19.33203125" style="1" customWidth="1"/>
    <col min="14351" max="14351" width="4" style="1" customWidth="1"/>
    <col min="14352" max="14355" width="0" style="1" hidden="1" customWidth="1"/>
    <col min="14356" max="14592" width="9.1640625" style="1"/>
    <col min="14593" max="14593" width="12.1640625" style="1" customWidth="1"/>
    <col min="14594" max="14594" width="12.83203125" style="1" customWidth="1"/>
    <col min="14595" max="14595" width="53.83203125" style="1" customWidth="1"/>
    <col min="14596" max="14596" width="21.33203125" style="1" customWidth="1"/>
    <col min="14597" max="14597" width="17" style="1" customWidth="1"/>
    <col min="14598" max="14598" width="16.6640625" style="1" customWidth="1"/>
    <col min="14599" max="14599" width="14" style="1" customWidth="1"/>
    <col min="14600" max="14600" width="15.6640625" style="1" customWidth="1"/>
    <col min="14601" max="14601" width="16.33203125" style="1" customWidth="1"/>
    <col min="14602" max="14602" width="15" style="1" customWidth="1"/>
    <col min="14603" max="14604" width="14.33203125" style="1" customWidth="1"/>
    <col min="14605" max="14605" width="14.83203125" style="1" customWidth="1"/>
    <col min="14606" max="14606" width="19.33203125" style="1" customWidth="1"/>
    <col min="14607" max="14607" width="4" style="1" customWidth="1"/>
    <col min="14608" max="14611" width="0" style="1" hidden="1" customWidth="1"/>
    <col min="14612" max="14848" width="9.1640625" style="1"/>
    <col min="14849" max="14849" width="12.1640625" style="1" customWidth="1"/>
    <col min="14850" max="14850" width="12.83203125" style="1" customWidth="1"/>
    <col min="14851" max="14851" width="53.83203125" style="1" customWidth="1"/>
    <col min="14852" max="14852" width="21.33203125" style="1" customWidth="1"/>
    <col min="14853" max="14853" width="17" style="1" customWidth="1"/>
    <col min="14854" max="14854" width="16.6640625" style="1" customWidth="1"/>
    <col min="14855" max="14855" width="14" style="1" customWidth="1"/>
    <col min="14856" max="14856" width="15.6640625" style="1" customWidth="1"/>
    <col min="14857" max="14857" width="16.33203125" style="1" customWidth="1"/>
    <col min="14858" max="14858" width="15" style="1" customWidth="1"/>
    <col min="14859" max="14860" width="14.33203125" style="1" customWidth="1"/>
    <col min="14861" max="14861" width="14.83203125" style="1" customWidth="1"/>
    <col min="14862" max="14862" width="19.33203125" style="1" customWidth="1"/>
    <col min="14863" max="14863" width="4" style="1" customWidth="1"/>
    <col min="14864" max="14867" width="0" style="1" hidden="1" customWidth="1"/>
    <col min="14868" max="15104" width="9.1640625" style="1"/>
    <col min="15105" max="15105" width="12.1640625" style="1" customWidth="1"/>
    <col min="15106" max="15106" width="12.83203125" style="1" customWidth="1"/>
    <col min="15107" max="15107" width="53.83203125" style="1" customWidth="1"/>
    <col min="15108" max="15108" width="21.33203125" style="1" customWidth="1"/>
    <col min="15109" max="15109" width="17" style="1" customWidth="1"/>
    <col min="15110" max="15110" width="16.6640625" style="1" customWidth="1"/>
    <col min="15111" max="15111" width="14" style="1" customWidth="1"/>
    <col min="15112" max="15112" width="15.6640625" style="1" customWidth="1"/>
    <col min="15113" max="15113" width="16.33203125" style="1" customWidth="1"/>
    <col min="15114" max="15114" width="15" style="1" customWidth="1"/>
    <col min="15115" max="15116" width="14.33203125" style="1" customWidth="1"/>
    <col min="15117" max="15117" width="14.83203125" style="1" customWidth="1"/>
    <col min="15118" max="15118" width="19.33203125" style="1" customWidth="1"/>
    <col min="15119" max="15119" width="4" style="1" customWidth="1"/>
    <col min="15120" max="15123" width="0" style="1" hidden="1" customWidth="1"/>
    <col min="15124" max="15360" width="9.1640625" style="1"/>
    <col min="15361" max="15361" width="12.1640625" style="1" customWidth="1"/>
    <col min="15362" max="15362" width="12.83203125" style="1" customWidth="1"/>
    <col min="15363" max="15363" width="53.83203125" style="1" customWidth="1"/>
    <col min="15364" max="15364" width="21.33203125" style="1" customWidth="1"/>
    <col min="15365" max="15365" width="17" style="1" customWidth="1"/>
    <col min="15366" max="15366" width="16.6640625" style="1" customWidth="1"/>
    <col min="15367" max="15367" width="14" style="1" customWidth="1"/>
    <col min="15368" max="15368" width="15.6640625" style="1" customWidth="1"/>
    <col min="15369" max="15369" width="16.33203125" style="1" customWidth="1"/>
    <col min="15370" max="15370" width="15" style="1" customWidth="1"/>
    <col min="15371" max="15372" width="14.33203125" style="1" customWidth="1"/>
    <col min="15373" max="15373" width="14.83203125" style="1" customWidth="1"/>
    <col min="15374" max="15374" width="19.33203125" style="1" customWidth="1"/>
    <col min="15375" max="15375" width="4" style="1" customWidth="1"/>
    <col min="15376" max="15379" width="0" style="1" hidden="1" customWidth="1"/>
    <col min="15380" max="15616" width="9.1640625" style="1"/>
    <col min="15617" max="15617" width="12.1640625" style="1" customWidth="1"/>
    <col min="15618" max="15618" width="12.83203125" style="1" customWidth="1"/>
    <col min="15619" max="15619" width="53.83203125" style="1" customWidth="1"/>
    <col min="15620" max="15620" width="21.33203125" style="1" customWidth="1"/>
    <col min="15621" max="15621" width="17" style="1" customWidth="1"/>
    <col min="15622" max="15622" width="16.6640625" style="1" customWidth="1"/>
    <col min="15623" max="15623" width="14" style="1" customWidth="1"/>
    <col min="15624" max="15624" width="15.6640625" style="1" customWidth="1"/>
    <col min="15625" max="15625" width="16.33203125" style="1" customWidth="1"/>
    <col min="15626" max="15626" width="15" style="1" customWidth="1"/>
    <col min="15627" max="15628" width="14.33203125" style="1" customWidth="1"/>
    <col min="15629" max="15629" width="14.83203125" style="1" customWidth="1"/>
    <col min="15630" max="15630" width="19.33203125" style="1" customWidth="1"/>
    <col min="15631" max="15631" width="4" style="1" customWidth="1"/>
    <col min="15632" max="15635" width="0" style="1" hidden="1" customWidth="1"/>
    <col min="15636" max="15872" width="9.1640625" style="1"/>
    <col min="15873" max="15873" width="12.1640625" style="1" customWidth="1"/>
    <col min="15874" max="15874" width="12.83203125" style="1" customWidth="1"/>
    <col min="15875" max="15875" width="53.83203125" style="1" customWidth="1"/>
    <col min="15876" max="15876" width="21.33203125" style="1" customWidth="1"/>
    <col min="15877" max="15877" width="17" style="1" customWidth="1"/>
    <col min="15878" max="15878" width="16.6640625" style="1" customWidth="1"/>
    <col min="15879" max="15879" width="14" style="1" customWidth="1"/>
    <col min="15880" max="15880" width="15.6640625" style="1" customWidth="1"/>
    <col min="15881" max="15881" width="16.33203125" style="1" customWidth="1"/>
    <col min="15882" max="15882" width="15" style="1" customWidth="1"/>
    <col min="15883" max="15884" width="14.33203125" style="1" customWidth="1"/>
    <col min="15885" max="15885" width="14.83203125" style="1" customWidth="1"/>
    <col min="15886" max="15886" width="19.33203125" style="1" customWidth="1"/>
    <col min="15887" max="15887" width="4" style="1" customWidth="1"/>
    <col min="15888" max="15891" width="0" style="1" hidden="1" customWidth="1"/>
    <col min="15892" max="16128" width="9.1640625" style="1"/>
    <col min="16129" max="16129" width="12.1640625" style="1" customWidth="1"/>
    <col min="16130" max="16130" width="12.83203125" style="1" customWidth="1"/>
    <col min="16131" max="16131" width="53.83203125" style="1" customWidth="1"/>
    <col min="16132" max="16132" width="21.33203125" style="1" customWidth="1"/>
    <col min="16133" max="16133" width="17" style="1" customWidth="1"/>
    <col min="16134" max="16134" width="16.6640625" style="1" customWidth="1"/>
    <col min="16135" max="16135" width="14" style="1" customWidth="1"/>
    <col min="16136" max="16136" width="15.6640625" style="1" customWidth="1"/>
    <col min="16137" max="16137" width="16.33203125" style="1" customWidth="1"/>
    <col min="16138" max="16138" width="15" style="1" customWidth="1"/>
    <col min="16139" max="16140" width="14.33203125" style="1" customWidth="1"/>
    <col min="16141" max="16141" width="14.83203125" style="1" customWidth="1"/>
    <col min="16142" max="16142" width="19.33203125" style="1" customWidth="1"/>
    <col min="16143" max="16143" width="4" style="1" customWidth="1"/>
    <col min="16144" max="16147" width="0" style="1" hidden="1" customWidth="1"/>
    <col min="16148" max="16384" width="9.1640625" style="1"/>
  </cols>
  <sheetData>
    <row r="1" spans="1:19" ht="60" customHeight="1" x14ac:dyDescent="0.2">
      <c r="A1" s="71" t="s">
        <v>238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2" t="s">
        <v>0</v>
      </c>
    </row>
    <row r="2" spans="1:19" ht="15" x14ac:dyDescent="0.2">
      <c r="A2" s="76" t="s">
        <v>1</v>
      </c>
      <c r="B2" s="77" t="s">
        <v>2</v>
      </c>
      <c r="C2" s="78" t="s">
        <v>3</v>
      </c>
      <c r="D2" s="72" t="s">
        <v>4</v>
      </c>
      <c r="E2" s="79"/>
      <c r="F2" s="80"/>
      <c r="G2" s="80"/>
      <c r="H2" s="81"/>
      <c r="I2" s="80" t="s">
        <v>5</v>
      </c>
      <c r="J2" s="79"/>
      <c r="K2" s="80"/>
      <c r="L2" s="80"/>
      <c r="M2" s="79"/>
      <c r="N2" s="72" t="s">
        <v>6</v>
      </c>
    </row>
    <row r="3" spans="1:19" x14ac:dyDescent="0.2">
      <c r="A3" s="76"/>
      <c r="B3" s="77"/>
      <c r="C3" s="78"/>
      <c r="D3" s="73" t="s">
        <v>7</v>
      </c>
      <c r="E3" s="75" t="s">
        <v>8</v>
      </c>
      <c r="F3" s="82" t="s">
        <v>9</v>
      </c>
      <c r="G3" s="83"/>
      <c r="H3" s="75" t="s">
        <v>10</v>
      </c>
      <c r="I3" s="73" t="s">
        <v>7</v>
      </c>
      <c r="J3" s="75" t="s">
        <v>8</v>
      </c>
      <c r="K3" s="82" t="s">
        <v>9</v>
      </c>
      <c r="L3" s="83"/>
      <c r="M3" s="75" t="s">
        <v>10</v>
      </c>
      <c r="N3" s="72"/>
    </row>
    <row r="4" spans="1:19" ht="38.25" x14ac:dyDescent="0.2">
      <c r="A4" s="76"/>
      <c r="B4" s="77"/>
      <c r="C4" s="78"/>
      <c r="D4" s="74"/>
      <c r="E4" s="75"/>
      <c r="F4" s="3" t="s">
        <v>11</v>
      </c>
      <c r="G4" s="4" t="s">
        <v>12</v>
      </c>
      <c r="H4" s="75"/>
      <c r="I4" s="73"/>
      <c r="J4" s="75"/>
      <c r="K4" s="4" t="s">
        <v>11</v>
      </c>
      <c r="L4" s="5" t="s">
        <v>12</v>
      </c>
      <c r="M4" s="75"/>
      <c r="N4" s="72"/>
    </row>
    <row r="5" spans="1:19" ht="25.5" x14ac:dyDescent="0.2">
      <c r="A5" s="6" t="s">
        <v>20</v>
      </c>
      <c r="B5" s="7"/>
      <c r="C5" s="8" t="s">
        <v>21</v>
      </c>
      <c r="D5" s="15">
        <v>10100264</v>
      </c>
      <c r="E5" s="15">
        <v>9189787.3000000007</v>
      </c>
      <c r="F5" s="15">
        <v>1508594.0999999999</v>
      </c>
      <c r="G5" s="15">
        <v>78108.599999999991</v>
      </c>
      <c r="H5" s="15">
        <v>910476.7</v>
      </c>
      <c r="I5" s="15">
        <v>2533987.1</v>
      </c>
      <c r="J5" s="15">
        <v>411327.2</v>
      </c>
      <c r="K5" s="15">
        <v>78026.599999999991</v>
      </c>
      <c r="L5" s="15">
        <v>11251.6</v>
      </c>
      <c r="M5" s="15">
        <v>2122659.9000000004</v>
      </c>
      <c r="N5" s="15">
        <v>12634251.1</v>
      </c>
    </row>
    <row r="6" spans="1:19" s="21" customFormat="1" ht="27" x14ac:dyDescent="0.25">
      <c r="A6" s="23" t="s">
        <v>22</v>
      </c>
      <c r="B6" s="23"/>
      <c r="C6" s="26" t="s">
        <v>23</v>
      </c>
      <c r="D6" s="27">
        <v>7286207.4000000004</v>
      </c>
      <c r="E6" s="27">
        <v>6439282.7999999998</v>
      </c>
      <c r="F6" s="27">
        <v>1374556.8</v>
      </c>
      <c r="G6" s="27">
        <v>73697.2</v>
      </c>
      <c r="H6" s="27">
        <v>846924.6</v>
      </c>
      <c r="I6" s="27">
        <v>1010200.1</v>
      </c>
      <c r="J6" s="27">
        <v>390570.2</v>
      </c>
      <c r="K6" s="27">
        <v>77654.299999999988</v>
      </c>
      <c r="L6" s="27">
        <v>11156.300000000001</v>
      </c>
      <c r="M6" s="27">
        <v>619629.9</v>
      </c>
      <c r="N6" s="27">
        <v>8296407.5</v>
      </c>
    </row>
    <row r="7" spans="1:19" ht="25.5" x14ac:dyDescent="0.2">
      <c r="A7" s="11" t="s">
        <v>24</v>
      </c>
      <c r="B7" s="11" t="s">
        <v>14</v>
      </c>
      <c r="C7" s="12" t="str">
        <f t="shared" ref="C7:C29" si="0">CONCATENATE(SUBSTITUTE(P7,"###",""),SUBSTITUTE(Q7,"###",""),SUBSTITUTE(R7,"###",""),SUBSTITUTE(S7,"###",""))</f>
        <v>Керівництво та управління у сфері культури та інформаційної політики</v>
      </c>
      <c r="D7" s="13">
        <v>90460.6</v>
      </c>
      <c r="E7" s="13">
        <v>84896.4</v>
      </c>
      <c r="F7" s="13">
        <v>63450.8</v>
      </c>
      <c r="G7" s="13">
        <v>2585.9</v>
      </c>
      <c r="H7" s="13">
        <v>5564.2</v>
      </c>
      <c r="J7" s="13">
        <v>0</v>
      </c>
      <c r="K7" s="13">
        <v>0</v>
      </c>
      <c r="L7" s="13">
        <v>0</v>
      </c>
      <c r="M7" s="13"/>
      <c r="N7" s="13">
        <f>I6+D7</f>
        <v>1100660.7</v>
      </c>
      <c r="O7" s="14"/>
      <c r="P7" s="1" t="s">
        <v>25</v>
      </c>
      <c r="Q7" s="1" t="s">
        <v>13</v>
      </c>
      <c r="R7" s="1" t="s">
        <v>13</v>
      </c>
      <c r="S7" s="1" t="s">
        <v>13</v>
      </c>
    </row>
    <row r="8" spans="1:19" ht="25.5" x14ac:dyDescent="0.2">
      <c r="A8" s="11" t="s">
        <v>26</v>
      </c>
      <c r="B8" s="11" t="s">
        <v>14</v>
      </c>
      <c r="C8" s="12" t="str">
        <f t="shared" si="0"/>
        <v>Збирання, обробка та розповсюдження офіційної інформаційної продукції</v>
      </c>
      <c r="D8" s="13">
        <v>257849.4</v>
      </c>
      <c r="E8" s="13">
        <v>257849.4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/>
      <c r="L8" s="13">
        <v>0</v>
      </c>
      <c r="M8" s="13">
        <v>0</v>
      </c>
      <c r="N8" s="13">
        <f t="shared" ref="N8:N17" si="1">I8+D8</f>
        <v>257849.4</v>
      </c>
      <c r="O8" s="14"/>
      <c r="P8" s="1" t="s">
        <v>27</v>
      </c>
      <c r="Q8" s="1" t="s">
        <v>13</v>
      </c>
      <c r="R8" s="1" t="s">
        <v>13</v>
      </c>
      <c r="S8" s="1" t="s">
        <v>13</v>
      </c>
    </row>
    <row r="9" spans="1:19" ht="25.5" x14ac:dyDescent="0.2">
      <c r="A9" s="11" t="s">
        <v>28</v>
      </c>
      <c r="B9" s="11" t="s">
        <v>29</v>
      </c>
      <c r="C9" s="12" t="str">
        <f t="shared" si="0"/>
        <v>Здійснення заходів у сфері захисту національного інформаційного простору</v>
      </c>
      <c r="D9" s="13">
        <v>50000</v>
      </c>
      <c r="E9" s="13">
        <v>50000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f t="shared" si="1"/>
        <v>50000</v>
      </c>
      <c r="O9" s="14"/>
      <c r="P9" s="1" t="s">
        <v>30</v>
      </c>
      <c r="Q9" s="1" t="s">
        <v>13</v>
      </c>
      <c r="R9" s="1" t="s">
        <v>13</v>
      </c>
      <c r="S9" s="1" t="s">
        <v>13</v>
      </c>
    </row>
    <row r="10" spans="1:19" ht="40.5" customHeight="1" x14ac:dyDescent="0.2">
      <c r="A10" s="11" t="s">
        <v>31</v>
      </c>
      <c r="B10" s="11" t="s">
        <v>32</v>
      </c>
      <c r="C10" s="12" t="str">
        <f t="shared" si="0"/>
        <v>Надання освіти закладами загальної середньої та позашкільної освіти державної форми власності, методичне забезпечення діяльності закладів освіти</v>
      </c>
      <c r="D10" s="13">
        <v>230824.9</v>
      </c>
      <c r="E10" s="13">
        <v>230824.9</v>
      </c>
      <c r="F10" s="13">
        <v>169094.6</v>
      </c>
      <c r="G10" s="13">
        <v>12049.5</v>
      </c>
      <c r="H10" s="13">
        <v>0</v>
      </c>
      <c r="I10" s="13">
        <v>1835.2</v>
      </c>
      <c r="J10" s="13">
        <v>1795.2</v>
      </c>
      <c r="K10" s="13">
        <v>957.5</v>
      </c>
      <c r="L10" s="13">
        <v>96.3</v>
      </c>
      <c r="M10" s="13">
        <v>40</v>
      </c>
      <c r="N10" s="13">
        <f t="shared" si="1"/>
        <v>232660.1</v>
      </c>
      <c r="O10" s="14"/>
      <c r="P10" s="1" t="s">
        <v>33</v>
      </c>
      <c r="Q10" s="1" t="s">
        <v>13</v>
      </c>
      <c r="R10" s="1" t="s">
        <v>13</v>
      </c>
      <c r="S10" s="1" t="s">
        <v>13</v>
      </c>
    </row>
    <row r="11" spans="1:19" ht="53.25" customHeight="1" x14ac:dyDescent="0.2">
      <c r="A11" s="11" t="s">
        <v>34</v>
      </c>
      <c r="B11" s="11" t="s">
        <v>15</v>
      </c>
      <c r="C11" s="12" t="str">
        <f t="shared" si="0"/>
        <v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v>
      </c>
      <c r="D11" s="13">
        <v>37964.6</v>
      </c>
      <c r="E11" s="13">
        <v>37964.6</v>
      </c>
      <c r="F11" s="13">
        <v>25530.9</v>
      </c>
      <c r="G11" s="13">
        <v>217.5</v>
      </c>
      <c r="H11" s="13">
        <v>0</v>
      </c>
      <c r="I11" s="13">
        <v>49575.1</v>
      </c>
      <c r="J11" s="13">
        <v>49391.6</v>
      </c>
      <c r="K11" s="13">
        <v>35661.4</v>
      </c>
      <c r="L11" s="13">
        <v>3356.3</v>
      </c>
      <c r="M11" s="13">
        <v>183.5</v>
      </c>
      <c r="N11" s="13">
        <f t="shared" si="1"/>
        <v>87539.7</v>
      </c>
      <c r="O11" s="14"/>
      <c r="P11" s="1" t="s">
        <v>35</v>
      </c>
      <c r="Q11" s="1" t="s">
        <v>13</v>
      </c>
      <c r="R11" s="1" t="s">
        <v>13</v>
      </c>
      <c r="S11" s="1" t="s">
        <v>13</v>
      </c>
    </row>
    <row r="12" spans="1:19" ht="41.25" customHeight="1" x14ac:dyDescent="0.2">
      <c r="A12" s="11" t="s">
        <v>36</v>
      </c>
      <c r="B12" s="11" t="s">
        <v>16</v>
      </c>
      <c r="C12" s="12" t="str">
        <f t="shared" si="0"/>
        <v>Здійснення культурно-мистецьких заходів національними творчими спілками та Всеукраїнським товариством "Просвіта"</v>
      </c>
      <c r="D12" s="13">
        <v>24684.2</v>
      </c>
      <c r="E12" s="13">
        <v>24684.2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f t="shared" si="1"/>
        <v>24684.2</v>
      </c>
      <c r="O12" s="14"/>
      <c r="P12" s="1" t="s">
        <v>37</v>
      </c>
      <c r="Q12" s="1" t="s">
        <v>13</v>
      </c>
      <c r="R12" s="1" t="s">
        <v>13</v>
      </c>
      <c r="S12" s="1" t="s">
        <v>13</v>
      </c>
    </row>
    <row r="13" spans="1:19" x14ac:dyDescent="0.2">
      <c r="A13" s="11" t="s">
        <v>38</v>
      </c>
      <c r="B13" s="11" t="s">
        <v>39</v>
      </c>
      <c r="C13" s="12" t="str">
        <f t="shared" si="0"/>
        <v>Фінансова підтримка національних театрів</v>
      </c>
      <c r="D13" s="13">
        <v>1484010.5</v>
      </c>
      <c r="E13" s="13">
        <v>1484010.5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f t="shared" si="1"/>
        <v>1484010.5</v>
      </c>
      <c r="O13" s="14"/>
      <c r="P13" s="1" t="s">
        <v>40</v>
      </c>
      <c r="Q13" s="1" t="s">
        <v>13</v>
      </c>
      <c r="R13" s="1" t="s">
        <v>13</v>
      </c>
      <c r="S13" s="1" t="s">
        <v>13</v>
      </c>
    </row>
    <row r="14" spans="1:19" ht="38.25" x14ac:dyDescent="0.2">
      <c r="A14" s="11" t="s">
        <v>41</v>
      </c>
      <c r="B14" s="11" t="s">
        <v>42</v>
      </c>
      <c r="C14" s="12" t="str">
        <f t="shared" si="0"/>
        <v>Фінансова підтримка національних художніх колективів, концертних організацій та їх дирекції, національних і державних циркових організацій</v>
      </c>
      <c r="D14" s="13">
        <v>869735.9</v>
      </c>
      <c r="E14" s="13">
        <v>869735.9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f t="shared" si="1"/>
        <v>869735.9</v>
      </c>
      <c r="O14" s="14"/>
      <c r="P14" s="1" t="s">
        <v>43</v>
      </c>
      <c r="Q14" s="1" t="s">
        <v>13</v>
      </c>
      <c r="R14" s="1" t="s">
        <v>13</v>
      </c>
      <c r="S14" s="1" t="s">
        <v>13</v>
      </c>
    </row>
    <row r="15" spans="1:19" x14ac:dyDescent="0.2">
      <c r="A15" s="11" t="s">
        <v>44</v>
      </c>
      <c r="B15" s="11" t="s">
        <v>16</v>
      </c>
      <c r="C15" s="12" t="str">
        <f t="shared" si="0"/>
        <v>Державна підтримка діячів культури і мистецтва</v>
      </c>
      <c r="D15" s="13">
        <v>33236.699999999997</v>
      </c>
      <c r="E15" s="13">
        <v>33236.699999999997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f t="shared" si="1"/>
        <v>33236.699999999997</v>
      </c>
      <c r="O15" s="14"/>
      <c r="P15" s="1" t="s">
        <v>45</v>
      </c>
      <c r="Q15" s="1" t="s">
        <v>13</v>
      </c>
      <c r="R15" s="1" t="s">
        <v>13</v>
      </c>
      <c r="S15" s="1" t="s">
        <v>13</v>
      </c>
    </row>
    <row r="16" spans="1:19" ht="38.25" x14ac:dyDescent="0.2">
      <c r="A16" s="11" t="s">
        <v>46</v>
      </c>
      <c r="B16" s="11" t="s">
        <v>16</v>
      </c>
      <c r="C16" s="12" t="str">
        <f t="shared" si="0"/>
        <v>Забезпечення функціонування Українського культурного фонду, у тому числі здійснення Фондом заходів з підтримки проектів</v>
      </c>
      <c r="D16" s="13">
        <v>695397.1</v>
      </c>
      <c r="E16" s="13">
        <v>695397.1</v>
      </c>
      <c r="F16" s="13">
        <v>47520.5</v>
      </c>
      <c r="G16" s="13">
        <v>609.79999999999995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f t="shared" si="1"/>
        <v>695397.1</v>
      </c>
      <c r="O16" s="14"/>
      <c r="P16" s="1" t="s">
        <v>47</v>
      </c>
      <c r="Q16" s="1" t="s">
        <v>13</v>
      </c>
      <c r="R16" s="1" t="s">
        <v>13</v>
      </c>
      <c r="S16" s="1" t="s">
        <v>13</v>
      </c>
    </row>
    <row r="17" spans="1:19" ht="25.5" x14ac:dyDescent="0.2">
      <c r="A17" s="11" t="s">
        <v>48</v>
      </c>
      <c r="B17" s="11" t="s">
        <v>17</v>
      </c>
      <c r="C17" s="12" t="str">
        <f t="shared" si="0"/>
        <v>Підготовка кадрів для сфери культури і мистецтва закладами фахової передвищої та вищої освіти</v>
      </c>
      <c r="D17" s="13">
        <v>1061902</v>
      </c>
      <c r="E17" s="13">
        <v>991902</v>
      </c>
      <c r="F17" s="13">
        <v>0</v>
      </c>
      <c r="G17" s="13">
        <v>0</v>
      </c>
      <c r="H17" s="13">
        <v>70000</v>
      </c>
      <c r="I17" s="13">
        <v>243170.7</v>
      </c>
      <c r="J17" s="13">
        <v>232811.3</v>
      </c>
      <c r="K17" s="13">
        <v>0</v>
      </c>
      <c r="L17" s="13">
        <v>0</v>
      </c>
      <c r="M17" s="13">
        <v>10359.4</v>
      </c>
      <c r="N17" s="13">
        <f t="shared" si="1"/>
        <v>1305072.7</v>
      </c>
      <c r="O17" s="14"/>
      <c r="P17" s="1" t="s">
        <v>49</v>
      </c>
      <c r="Q17" s="1" t="s">
        <v>13</v>
      </c>
      <c r="R17" s="1" t="s">
        <v>13</v>
      </c>
      <c r="S17" s="1" t="s">
        <v>13</v>
      </c>
    </row>
    <row r="18" spans="1:19" ht="63.75" x14ac:dyDescent="0.2">
      <c r="A18" s="11" t="s">
        <v>50</v>
      </c>
      <c r="B18" s="11" t="s">
        <v>16</v>
      </c>
      <c r="C18" s="12" t="str">
        <f t="shared" si="0"/>
        <v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v>
      </c>
      <c r="D18" s="16">
        <v>92388.800000000003</v>
      </c>
      <c r="E18" s="16">
        <v>92388.800000000003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92388.800000000003</v>
      </c>
      <c r="O18" s="14"/>
      <c r="P18" s="1" t="s">
        <v>51</v>
      </c>
      <c r="Q18" s="1" t="s">
        <v>13</v>
      </c>
      <c r="R18" s="1" t="s">
        <v>13</v>
      </c>
      <c r="S18" s="1" t="s">
        <v>13</v>
      </c>
    </row>
    <row r="19" spans="1:19" ht="25.5" x14ac:dyDescent="0.2">
      <c r="A19" s="11" t="s">
        <v>52</v>
      </c>
      <c r="B19" s="11" t="s">
        <v>53</v>
      </c>
      <c r="C19" s="12" t="str">
        <f t="shared" si="0"/>
        <v>Виробництво (створення) та розповсюдження патріотичних серіалів</v>
      </c>
      <c r="D19" s="13">
        <v>50000</v>
      </c>
      <c r="E19" s="13">
        <v>50000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f t="shared" ref="N19:N57" si="2">I19+D19</f>
        <v>50000</v>
      </c>
      <c r="O19" s="14"/>
      <c r="P19" s="1" t="s">
        <v>54</v>
      </c>
      <c r="Q19" s="1" t="s">
        <v>13</v>
      </c>
      <c r="R19" s="1" t="s">
        <v>13</v>
      </c>
      <c r="S19" s="1" t="s">
        <v>13</v>
      </c>
    </row>
    <row r="20" spans="1:19" ht="38.25" x14ac:dyDescent="0.2">
      <c r="A20" s="11" t="s">
        <v>55</v>
      </c>
      <c r="B20" s="11" t="s">
        <v>19</v>
      </c>
      <c r="C20" s="12" t="str">
        <f t="shared" si="0"/>
        <v>Забезпечення діяльності національних музеїв, національних і державних бібліотек та культурно-просвітницьких центрів</v>
      </c>
      <c r="D20" s="13">
        <v>927288.1</v>
      </c>
      <c r="E20" s="13">
        <v>927288.1</v>
      </c>
      <c r="F20" s="13">
        <v>688007.4</v>
      </c>
      <c r="G20" s="13">
        <v>36591.699999999997</v>
      </c>
      <c r="H20" s="13">
        <v>0</v>
      </c>
      <c r="I20" s="13">
        <v>60252.1</v>
      </c>
      <c r="J20" s="13">
        <v>55109.2</v>
      </c>
      <c r="K20" s="13">
        <v>18147.8</v>
      </c>
      <c r="L20" s="13">
        <v>2807.1</v>
      </c>
      <c r="M20" s="13">
        <v>5142.8999999999996</v>
      </c>
      <c r="N20" s="13">
        <f t="shared" si="2"/>
        <v>987540.2</v>
      </c>
      <c r="O20" s="14"/>
      <c r="P20" s="1" t="s">
        <v>56</v>
      </c>
      <c r="Q20" s="1" t="s">
        <v>13</v>
      </c>
      <c r="R20" s="1" t="s">
        <v>13</v>
      </c>
      <c r="S20" s="1" t="s">
        <v>13</v>
      </c>
    </row>
    <row r="21" spans="1:19" ht="25.5" x14ac:dyDescent="0.2">
      <c r="A21" s="11" t="s">
        <v>57</v>
      </c>
      <c r="B21" s="11" t="s">
        <v>16</v>
      </c>
      <c r="C21" s="12" t="str">
        <f t="shared" si="0"/>
        <v>Будівництво об’єктів загальнодержавного значення у сфері культури</v>
      </c>
      <c r="D21" s="13">
        <v>300000</v>
      </c>
      <c r="E21" s="13">
        <v>0</v>
      </c>
      <c r="F21" s="13">
        <v>0</v>
      </c>
      <c r="G21" s="13">
        <v>0</v>
      </c>
      <c r="H21" s="13">
        <v>300000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f t="shared" si="2"/>
        <v>300000</v>
      </c>
      <c r="O21" s="14"/>
      <c r="P21" s="1" t="s">
        <v>58</v>
      </c>
      <c r="Q21" s="1" t="s">
        <v>13</v>
      </c>
      <c r="R21" s="1" t="s">
        <v>13</v>
      </c>
      <c r="S21" s="1" t="s">
        <v>13</v>
      </c>
    </row>
    <row r="22" spans="1:19" s="21" customFormat="1" x14ac:dyDescent="0.2">
      <c r="A22" s="17" t="s">
        <v>59</v>
      </c>
      <c r="B22" s="17" t="s">
        <v>16</v>
      </c>
      <c r="C22" s="18" t="str">
        <f t="shared" si="0"/>
        <v>Фонд розвитку закладів загальнодержавного значення</v>
      </c>
      <c r="D22" s="19">
        <v>300000</v>
      </c>
      <c r="E22" s="19">
        <v>0</v>
      </c>
      <c r="F22" s="19">
        <v>0</v>
      </c>
      <c r="G22" s="19">
        <v>0</v>
      </c>
      <c r="H22" s="19">
        <v>300000</v>
      </c>
      <c r="I22" s="19">
        <v>1000000</v>
      </c>
      <c r="J22" s="19">
        <v>0</v>
      </c>
      <c r="K22" s="19">
        <v>0</v>
      </c>
      <c r="L22" s="19">
        <v>0</v>
      </c>
      <c r="M22" s="19">
        <v>1000000</v>
      </c>
      <c r="N22" s="19">
        <f t="shared" si="2"/>
        <v>1300000</v>
      </c>
      <c r="O22" s="20"/>
      <c r="P22" s="21" t="s">
        <v>60</v>
      </c>
      <c r="Q22" s="21" t="s">
        <v>13</v>
      </c>
      <c r="R22" s="21" t="s">
        <v>13</v>
      </c>
      <c r="S22" s="21" t="s">
        <v>13</v>
      </c>
    </row>
    <row r="23" spans="1:19" ht="25.5" x14ac:dyDescent="0.2">
      <c r="A23" s="11" t="s">
        <v>61</v>
      </c>
      <c r="B23" s="11" t="s">
        <v>16</v>
      </c>
      <c r="C23" s="12" t="str">
        <f t="shared" si="0"/>
        <v>Надання фінансової підтримки державному підприємству "Кримський дім"</v>
      </c>
      <c r="D23" s="13">
        <v>4598.2</v>
      </c>
      <c r="E23" s="13">
        <v>4598.2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f t="shared" si="2"/>
        <v>4598.2</v>
      </c>
      <c r="O23" s="14"/>
      <c r="P23" s="1" t="s">
        <v>62</v>
      </c>
      <c r="Q23" s="1" t="s">
        <v>13</v>
      </c>
      <c r="R23" s="1" t="s">
        <v>13</v>
      </c>
      <c r="S23" s="1" t="s">
        <v>13</v>
      </c>
    </row>
    <row r="24" spans="1:19" ht="25.5" x14ac:dyDescent="0.2">
      <c r="A24" s="11" t="s">
        <v>63</v>
      </c>
      <c r="B24" s="11" t="s">
        <v>64</v>
      </c>
      <c r="C24" s="12" t="str">
        <f t="shared" si="0"/>
        <v>Збереження історико-культурної та архітектурної спадщини в національних і державних заповідниках</v>
      </c>
      <c r="D24" s="13">
        <v>503440.4</v>
      </c>
      <c r="E24" s="13">
        <v>503440.4</v>
      </c>
      <c r="F24" s="13">
        <v>366984.4</v>
      </c>
      <c r="G24" s="13">
        <v>21530.3</v>
      </c>
      <c r="H24" s="13">
        <v>0</v>
      </c>
      <c r="I24" s="13">
        <v>55367</v>
      </c>
      <c r="J24" s="13">
        <v>51462.9</v>
      </c>
      <c r="K24" s="13">
        <v>22887.599999999999</v>
      </c>
      <c r="L24" s="13">
        <v>4896.6000000000004</v>
      </c>
      <c r="M24" s="13">
        <v>3904.1</v>
      </c>
      <c r="N24" s="13">
        <f t="shared" si="2"/>
        <v>558807.4</v>
      </c>
      <c r="O24" s="14"/>
      <c r="P24" s="1" t="s">
        <v>65</v>
      </c>
      <c r="Q24" s="1" t="s">
        <v>13</v>
      </c>
      <c r="R24" s="1" t="s">
        <v>13</v>
      </c>
      <c r="S24" s="1" t="s">
        <v>13</v>
      </c>
    </row>
    <row r="25" spans="1:19" ht="38.25" x14ac:dyDescent="0.2">
      <c r="A25" s="11" t="s">
        <v>66</v>
      </c>
      <c r="B25" s="11" t="s">
        <v>16</v>
      </c>
      <c r="C25" s="12" t="str">
        <f t="shared" si="0"/>
        <v>Забезпечення діяльності Українського інституту книги, підтримка книговидавничої справи та популяризація української літератури у світі</v>
      </c>
      <c r="D25" s="13">
        <v>151065.60000000001</v>
      </c>
      <c r="E25" s="13">
        <v>101065.60000000001</v>
      </c>
      <c r="F25" s="13">
        <v>13968.2</v>
      </c>
      <c r="G25" s="13">
        <v>112.5</v>
      </c>
      <c r="H25" s="13">
        <v>50000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f t="shared" si="2"/>
        <v>151065.60000000001</v>
      </c>
      <c r="O25" s="14"/>
      <c r="P25" s="1" t="s">
        <v>67</v>
      </c>
      <c r="Q25" s="1" t="s">
        <v>13</v>
      </c>
      <c r="R25" s="1" t="s">
        <v>13</v>
      </c>
      <c r="S25" s="1" t="s">
        <v>13</v>
      </c>
    </row>
    <row r="26" spans="1:19" ht="51" x14ac:dyDescent="0.2">
      <c r="A26" s="11" t="s">
        <v>68</v>
      </c>
      <c r="B26" s="11" t="s">
        <v>19</v>
      </c>
      <c r="C26" s="12" t="str">
        <f t="shared" si="0"/>
        <v>Реалізація державного інвестиційного проекту "Створення сучасного мультифункціонального мистецького простору шляхом нового будівництва на вул. Стефаника, 3, у м. Львові"</v>
      </c>
      <c r="D26" s="13">
        <v>3973.9</v>
      </c>
      <c r="E26" s="13">
        <v>0</v>
      </c>
      <c r="F26" s="13">
        <v>0</v>
      </c>
      <c r="G26" s="13">
        <v>0</v>
      </c>
      <c r="H26" s="13">
        <v>3973.9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f t="shared" si="2"/>
        <v>3973.9</v>
      </c>
      <c r="O26" s="14"/>
      <c r="P26" s="1" t="s">
        <v>69</v>
      </c>
      <c r="Q26" s="1" t="s">
        <v>13</v>
      </c>
      <c r="R26" s="1" t="s">
        <v>13</v>
      </c>
      <c r="S26" s="1" t="s">
        <v>13</v>
      </c>
    </row>
    <row r="27" spans="1:19" ht="53.25" customHeight="1" x14ac:dyDescent="0.2">
      <c r="A27" s="11" t="s">
        <v>70</v>
      </c>
      <c r="B27" s="11" t="s">
        <v>39</v>
      </c>
      <c r="C27" s="12" t="str">
        <f t="shared" si="0"/>
        <v>Реалізація державного інвестиційного проекту «Модернізація сцени Львівського національного академічного театру опери та балету імені Соломії Крушельницької»</v>
      </c>
      <c r="D27" s="13">
        <v>54537.8</v>
      </c>
      <c r="E27" s="13">
        <v>0</v>
      </c>
      <c r="F27" s="13">
        <v>0</v>
      </c>
      <c r="G27" s="13">
        <v>0</v>
      </c>
      <c r="H27" s="13">
        <v>54537.8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f t="shared" si="2"/>
        <v>54537.8</v>
      </c>
      <c r="O27" s="14"/>
      <c r="P27" s="1" t="s">
        <v>71</v>
      </c>
      <c r="Q27" s="1" t="s">
        <v>13</v>
      </c>
      <c r="R27" s="1" t="s">
        <v>13</v>
      </c>
      <c r="S27" s="1" t="s">
        <v>13</v>
      </c>
    </row>
    <row r="28" spans="1:19" ht="69" customHeight="1" x14ac:dyDescent="0.2">
      <c r="A28" s="11" t="s">
        <v>72</v>
      </c>
      <c r="B28" s="11" t="s">
        <v>39</v>
      </c>
      <c r="C28" s="12" t="str">
        <f t="shared" si="0"/>
        <v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вентиляції"</v>
      </c>
      <c r="D28" s="13">
        <v>45000</v>
      </c>
      <c r="E28" s="13">
        <v>0</v>
      </c>
      <c r="F28" s="13">
        <v>0</v>
      </c>
      <c r="G28" s="13">
        <v>0</v>
      </c>
      <c r="H28" s="13">
        <v>45000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f t="shared" si="2"/>
        <v>45000</v>
      </c>
      <c r="O28" s="14"/>
      <c r="P28" s="1" t="s">
        <v>73</v>
      </c>
      <c r="Q28" s="1" t="s">
        <v>74</v>
      </c>
      <c r="R28" s="1" t="s">
        <v>13</v>
      </c>
      <c r="S28" s="1" t="s">
        <v>13</v>
      </c>
    </row>
    <row r="29" spans="1:19" ht="56.25" customHeight="1" x14ac:dyDescent="0.2">
      <c r="A29" s="11" t="s">
        <v>75</v>
      </c>
      <c r="B29" s="11" t="s">
        <v>32</v>
      </c>
      <c r="C29" s="12" t="str">
        <f t="shared" si="0"/>
        <v>Реалізація державного інвестиційного проекту "Створення першого в Україні акустичного концертного залу в приміщенні Львівської середньої спеціалізованої музичної школи-інтернату імені С. Крушельницької"</v>
      </c>
      <c r="D29" s="13">
        <v>17848.7</v>
      </c>
      <c r="E29" s="13">
        <v>0</v>
      </c>
      <c r="F29" s="13">
        <v>0</v>
      </c>
      <c r="G29" s="13">
        <v>0</v>
      </c>
      <c r="H29" s="13">
        <v>17848.7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f t="shared" si="2"/>
        <v>17848.7</v>
      </c>
      <c r="O29" s="14"/>
      <c r="P29" s="1" t="s">
        <v>76</v>
      </c>
      <c r="Q29" s="1" t="s">
        <v>13</v>
      </c>
      <c r="R29" s="1" t="s">
        <v>13</v>
      </c>
      <c r="S29" s="1" t="s">
        <v>13</v>
      </c>
    </row>
    <row r="30" spans="1:19" ht="27" x14ac:dyDescent="0.25">
      <c r="A30" s="7" t="s">
        <v>77</v>
      </c>
      <c r="B30" s="7"/>
      <c r="C30" s="10" t="s">
        <v>78</v>
      </c>
      <c r="D30" s="9">
        <v>1947220.8</v>
      </c>
      <c r="E30" s="9">
        <v>1893018.7</v>
      </c>
      <c r="F30" s="9">
        <v>27933.8</v>
      </c>
      <c r="G30" s="9">
        <v>1954.9</v>
      </c>
      <c r="H30" s="9">
        <v>54202.100000000006</v>
      </c>
      <c r="I30" s="9">
        <v>402687</v>
      </c>
      <c r="J30" s="9">
        <v>857</v>
      </c>
      <c r="K30" s="9">
        <v>372.3</v>
      </c>
      <c r="L30" s="9">
        <v>95.3</v>
      </c>
      <c r="M30" s="9">
        <v>401830</v>
      </c>
      <c r="N30" s="9">
        <f t="shared" si="2"/>
        <v>2349907.7999999998</v>
      </c>
    </row>
    <row r="31" spans="1:19" ht="25.5" x14ac:dyDescent="0.2">
      <c r="A31" s="11" t="s">
        <v>79</v>
      </c>
      <c r="B31" s="11" t="s">
        <v>14</v>
      </c>
      <c r="C31" s="12" t="str">
        <f t="shared" ref="C31:C37" si="3">CONCATENATE(SUBSTITUTE(P31,"###",""),SUBSTITUTE(Q31,"###",""),SUBSTITUTE(R31,"###",""),SUBSTITUTE(S31,"###",""))</f>
        <v>Керівництво та управління у сфері телебачення і радіомовлення</v>
      </c>
      <c r="D31" s="13">
        <v>30258.9</v>
      </c>
      <c r="E31" s="13">
        <v>30258.9</v>
      </c>
      <c r="F31" s="13">
        <v>21196.5</v>
      </c>
      <c r="G31" s="13">
        <v>1831.5</v>
      </c>
      <c r="H31" s="13">
        <v>0</v>
      </c>
      <c r="I31" s="13">
        <v>150</v>
      </c>
      <c r="J31" s="13">
        <v>150</v>
      </c>
      <c r="K31" s="13">
        <v>0</v>
      </c>
      <c r="L31" s="13">
        <v>0</v>
      </c>
      <c r="M31" s="13">
        <v>0</v>
      </c>
      <c r="N31" s="13">
        <f t="shared" si="2"/>
        <v>30408.9</v>
      </c>
      <c r="O31" s="14"/>
      <c r="P31" s="1" t="s">
        <v>80</v>
      </c>
      <c r="Q31" s="1" t="s">
        <v>13</v>
      </c>
      <c r="R31" s="1" t="s">
        <v>13</v>
      </c>
      <c r="S31" s="1" t="s">
        <v>13</v>
      </c>
    </row>
    <row r="32" spans="1:19" ht="45" customHeight="1" x14ac:dyDescent="0.2">
      <c r="A32" s="11" t="s">
        <v>81</v>
      </c>
      <c r="B32" s="11" t="s">
        <v>82</v>
      </c>
      <c r="C32" s="12" t="str">
        <f t="shared" si="3"/>
        <v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v>
      </c>
      <c r="D32" s="13">
        <v>18458.8</v>
      </c>
      <c r="E32" s="13">
        <v>0</v>
      </c>
      <c r="F32" s="13">
        <v>0</v>
      </c>
      <c r="G32" s="13">
        <v>0</v>
      </c>
      <c r="H32" s="13">
        <v>18458.8</v>
      </c>
      <c r="I32" s="13">
        <v>1800</v>
      </c>
      <c r="J32" s="13">
        <v>0</v>
      </c>
      <c r="K32" s="13">
        <v>0</v>
      </c>
      <c r="L32" s="13">
        <v>0</v>
      </c>
      <c r="M32" s="13">
        <v>1800</v>
      </c>
      <c r="N32" s="13">
        <f t="shared" si="2"/>
        <v>20258.8</v>
      </c>
      <c r="O32" s="14"/>
      <c r="P32" s="1" t="s">
        <v>83</v>
      </c>
      <c r="Q32" s="1" t="s">
        <v>13</v>
      </c>
      <c r="R32" s="1" t="s">
        <v>13</v>
      </c>
      <c r="S32" s="1" t="s">
        <v>13</v>
      </c>
    </row>
    <row r="33" spans="1:19" ht="28.5" customHeight="1" x14ac:dyDescent="0.2">
      <c r="A33" s="11" t="s">
        <v>84</v>
      </c>
      <c r="B33" s="11" t="s">
        <v>15</v>
      </c>
      <c r="C33" s="12" t="str">
        <f t="shared" si="3"/>
        <v>Підвищення кваліфікації працівників засобів масової інформації в Укртелерадіопресінституті</v>
      </c>
      <c r="D33" s="13">
        <v>8434.7000000000007</v>
      </c>
      <c r="E33" s="13">
        <v>8434.7000000000007</v>
      </c>
      <c r="F33" s="13">
        <v>6737.3</v>
      </c>
      <c r="G33" s="13">
        <v>123.4</v>
      </c>
      <c r="H33" s="13">
        <v>0</v>
      </c>
      <c r="I33" s="13">
        <v>737</v>
      </c>
      <c r="J33" s="13">
        <v>707</v>
      </c>
      <c r="K33" s="13">
        <v>372.3</v>
      </c>
      <c r="L33" s="13">
        <v>95.3</v>
      </c>
      <c r="M33" s="13">
        <v>30</v>
      </c>
      <c r="N33" s="13">
        <f t="shared" si="2"/>
        <v>9171.7000000000007</v>
      </c>
      <c r="O33" s="14"/>
      <c r="P33" s="1" t="s">
        <v>85</v>
      </c>
      <c r="Q33" s="1" t="s">
        <v>13</v>
      </c>
      <c r="R33" s="1" t="s">
        <v>13</v>
      </c>
      <c r="S33" s="1" t="s">
        <v>13</v>
      </c>
    </row>
    <row r="34" spans="1:19" ht="27.75" customHeight="1" x14ac:dyDescent="0.2">
      <c r="A34" s="11" t="s">
        <v>86</v>
      </c>
      <c r="B34" s="11" t="s">
        <v>14</v>
      </c>
      <c r="C34" s="12" t="str">
        <f t="shared" si="3"/>
        <v>Фінансова підтримка творчих спілок у сфері засобів масової інформації, преси</v>
      </c>
      <c r="D34" s="13">
        <v>1980.4</v>
      </c>
      <c r="E34" s="13">
        <v>1980.4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f t="shared" si="2"/>
        <v>1980.4</v>
      </c>
      <c r="O34" s="14"/>
      <c r="P34" s="1" t="s">
        <v>87</v>
      </c>
      <c r="Q34" s="1" t="s">
        <v>13</v>
      </c>
      <c r="R34" s="1" t="s">
        <v>13</v>
      </c>
      <c r="S34" s="1" t="s">
        <v>13</v>
      </c>
    </row>
    <row r="35" spans="1:19" s="21" customFormat="1" ht="25.5" x14ac:dyDescent="0.2">
      <c r="A35" s="17" t="s">
        <v>88</v>
      </c>
      <c r="B35" s="17" t="s">
        <v>14</v>
      </c>
      <c r="C35" s="18" t="str">
        <f t="shared" si="3"/>
        <v>Фінансова підтримка Національної суспільної телерадіокомпанії України</v>
      </c>
      <c r="D35" s="19">
        <v>1874158</v>
      </c>
      <c r="E35" s="19">
        <v>1838414.7</v>
      </c>
      <c r="F35" s="19">
        <v>0</v>
      </c>
      <c r="G35" s="19">
        <v>0</v>
      </c>
      <c r="H35" s="19">
        <v>35743.300000000003</v>
      </c>
      <c r="I35" s="19"/>
      <c r="J35" s="19">
        <v>0</v>
      </c>
      <c r="K35" s="19">
        <v>0</v>
      </c>
      <c r="L35" s="19">
        <v>0</v>
      </c>
      <c r="M35" s="19"/>
      <c r="N35" s="19">
        <f t="shared" si="2"/>
        <v>1874158</v>
      </c>
      <c r="O35" s="20"/>
      <c r="P35" s="21" t="s">
        <v>89</v>
      </c>
      <c r="Q35" s="21" t="s">
        <v>13</v>
      </c>
      <c r="R35" s="21" t="s">
        <v>13</v>
      </c>
      <c r="S35" s="21" t="s">
        <v>13</v>
      </c>
    </row>
    <row r="36" spans="1:19" ht="57" customHeight="1" x14ac:dyDescent="0.2">
      <c r="A36" s="11" t="s">
        <v>90</v>
      </c>
      <c r="B36" s="11" t="s">
        <v>29</v>
      </c>
      <c r="C36" s="12" t="str">
        <f t="shared" si="3"/>
        <v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v>
      </c>
      <c r="D36" s="13">
        <v>3930</v>
      </c>
      <c r="E36" s="13">
        <v>3930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f t="shared" si="2"/>
        <v>3930</v>
      </c>
      <c r="O36" s="14"/>
      <c r="P36" s="1" t="s">
        <v>91</v>
      </c>
      <c r="Q36" s="1" t="s">
        <v>13</v>
      </c>
      <c r="R36" s="1" t="s">
        <v>13</v>
      </c>
      <c r="S36" s="1" t="s">
        <v>13</v>
      </c>
    </row>
    <row r="37" spans="1:19" ht="27" customHeight="1" x14ac:dyDescent="0.2">
      <c r="A37" s="11" t="s">
        <v>92</v>
      </c>
      <c r="B37" s="11" t="s">
        <v>29</v>
      </c>
      <c r="C37" s="12" t="str">
        <f t="shared" si="3"/>
        <v xml:space="preserve">Здійснення заходів з питань європейської та євроатлантичної інтеграції в інформаційній сфері </v>
      </c>
      <c r="D37" s="13">
        <v>10000</v>
      </c>
      <c r="E37" s="13">
        <v>10000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f t="shared" si="2"/>
        <v>10000</v>
      </c>
      <c r="O37" s="14"/>
      <c r="P37" s="1" t="s">
        <v>93</v>
      </c>
      <c r="Q37" s="1" t="s">
        <v>13</v>
      </c>
      <c r="R37" s="1" t="s">
        <v>13</v>
      </c>
      <c r="S37" s="1" t="s">
        <v>13</v>
      </c>
    </row>
    <row r="38" spans="1:19" ht="27" x14ac:dyDescent="0.25">
      <c r="A38" s="7" t="s">
        <v>94</v>
      </c>
      <c r="B38" s="7"/>
      <c r="C38" s="10" t="s">
        <v>95</v>
      </c>
      <c r="D38" s="9">
        <v>16273.1</v>
      </c>
      <c r="E38" s="9">
        <v>16273.1</v>
      </c>
      <c r="F38" s="9">
        <v>12690.9</v>
      </c>
      <c r="G38" s="9">
        <v>186.2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f t="shared" si="2"/>
        <v>16273.1</v>
      </c>
    </row>
    <row r="39" spans="1:19" ht="25.5" x14ac:dyDescent="0.2">
      <c r="A39" s="11" t="s">
        <v>96</v>
      </c>
      <c r="B39" s="11" t="s">
        <v>16</v>
      </c>
      <c r="C39" s="12" t="str">
        <f>CONCATENATE(SUBSTITUTE(P39,"###",""),SUBSTITUTE(Q39,"###",""),SUBSTITUTE(R39,"###",""),SUBSTITUTE(S39,"###",""))</f>
        <v>Керівництво та управління у сфері етнополітики та свободи совісті</v>
      </c>
      <c r="D39" s="13">
        <v>16273.1</v>
      </c>
      <c r="E39" s="13">
        <v>16273.1</v>
      </c>
      <c r="F39" s="13">
        <v>12690.9</v>
      </c>
      <c r="G39" s="13">
        <v>186.2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f t="shared" si="2"/>
        <v>16273.1</v>
      </c>
      <c r="O39" s="14"/>
      <c r="P39" s="1" t="s">
        <v>97</v>
      </c>
      <c r="Q39" s="1" t="s">
        <v>13</v>
      </c>
      <c r="R39" s="1" t="s">
        <v>13</v>
      </c>
      <c r="S39" s="1" t="s">
        <v>13</v>
      </c>
    </row>
    <row r="40" spans="1:19" ht="13.5" x14ac:dyDescent="0.25">
      <c r="A40" s="7" t="s">
        <v>98</v>
      </c>
      <c r="B40" s="7"/>
      <c r="C40" s="10" t="s">
        <v>99</v>
      </c>
      <c r="D40" s="9">
        <v>109570.2</v>
      </c>
      <c r="E40" s="9">
        <v>109570.2</v>
      </c>
      <c r="F40" s="9">
        <v>7133.4</v>
      </c>
      <c r="G40" s="9">
        <v>297.5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f t="shared" si="2"/>
        <v>109570.2</v>
      </c>
    </row>
    <row r="41" spans="1:19" x14ac:dyDescent="0.2">
      <c r="A41" s="11" t="s">
        <v>100</v>
      </c>
      <c r="B41" s="11" t="s">
        <v>16</v>
      </c>
      <c r="C41" s="12" t="str">
        <f>CONCATENATE(SUBSTITUTE(P41,"###",""),SUBSTITUTE(Q41,"###",""),SUBSTITUTE(R41,"###",""),SUBSTITUTE(S41,"###",""))</f>
        <v>Керівництво та управління у сфері розвитку туризму</v>
      </c>
      <c r="D41" s="13">
        <v>9570.2000000000007</v>
      </c>
      <c r="E41" s="13">
        <v>9570.2000000000007</v>
      </c>
      <c r="F41" s="13">
        <v>7133.4</v>
      </c>
      <c r="G41" s="13">
        <v>297.5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f t="shared" si="2"/>
        <v>9570.2000000000007</v>
      </c>
      <c r="O41" s="14"/>
      <c r="P41" s="1" t="s">
        <v>101</v>
      </c>
      <c r="Q41" s="1" t="s">
        <v>13</v>
      </c>
      <c r="R41" s="1" t="s">
        <v>13</v>
      </c>
      <c r="S41" s="1" t="s">
        <v>13</v>
      </c>
    </row>
    <row r="42" spans="1:19" x14ac:dyDescent="0.2">
      <c r="A42" s="11" t="s">
        <v>102</v>
      </c>
      <c r="B42" s="11" t="s">
        <v>16</v>
      </c>
      <c r="C42" s="12" t="str">
        <f>CONCATENATE(SUBSTITUTE(P42,"###",""),SUBSTITUTE(Q42,"###",""),SUBSTITUTE(R42,"###",""),SUBSTITUTE(S42,"###",""))</f>
        <v>Розкриття туристичного потенціалу України</v>
      </c>
      <c r="D42" s="13">
        <v>100000</v>
      </c>
      <c r="E42" s="13">
        <v>100000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f t="shared" si="2"/>
        <v>100000</v>
      </c>
      <c r="O42" s="14"/>
      <c r="P42" s="1" t="s">
        <v>103</v>
      </c>
      <c r="Q42" s="1" t="s">
        <v>13</v>
      </c>
      <c r="R42" s="1" t="s">
        <v>13</v>
      </c>
      <c r="S42" s="1" t="s">
        <v>13</v>
      </c>
    </row>
    <row r="43" spans="1:19" ht="27" x14ac:dyDescent="0.25">
      <c r="A43" s="7" t="s">
        <v>104</v>
      </c>
      <c r="B43" s="7"/>
      <c r="C43" s="10" t="s">
        <v>105</v>
      </c>
      <c r="D43" s="9">
        <v>19014.8</v>
      </c>
      <c r="E43" s="9">
        <v>19014.8</v>
      </c>
      <c r="F43" s="9">
        <v>14504.6</v>
      </c>
      <c r="G43" s="9">
        <v>151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f t="shared" si="2"/>
        <v>19014.8</v>
      </c>
    </row>
    <row r="44" spans="1:19" ht="25.5" x14ac:dyDescent="0.2">
      <c r="A44" s="11" t="s">
        <v>106</v>
      </c>
      <c r="B44" s="11" t="s">
        <v>16</v>
      </c>
      <c r="C44" s="12" t="str">
        <f>CONCATENATE(SUBSTITUTE(P44,"###",""),SUBSTITUTE(Q44,"###",""),SUBSTITUTE(R44,"###",""),SUBSTITUTE(S44,"###",""))</f>
        <v>Керівництво та управління у сфері мистецтв та спеціальної мистецької освіти</v>
      </c>
      <c r="D44" s="13">
        <v>19014.8</v>
      </c>
      <c r="E44" s="13">
        <v>19014.8</v>
      </c>
      <c r="F44" s="13">
        <v>14504.6</v>
      </c>
      <c r="G44" s="13">
        <v>151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f t="shared" si="2"/>
        <v>19014.8</v>
      </c>
      <c r="O44" s="14"/>
      <c r="P44" s="1" t="s">
        <v>107</v>
      </c>
      <c r="Q44" s="1" t="s">
        <v>13</v>
      </c>
      <c r="R44" s="1" t="s">
        <v>13</v>
      </c>
      <c r="S44" s="1" t="s">
        <v>13</v>
      </c>
    </row>
    <row r="45" spans="1:19" ht="13.5" x14ac:dyDescent="0.25">
      <c r="A45" s="7" t="s">
        <v>108</v>
      </c>
      <c r="B45" s="7"/>
      <c r="C45" s="10" t="s">
        <v>109</v>
      </c>
      <c r="D45" s="9">
        <v>617343</v>
      </c>
      <c r="E45" s="9">
        <v>617343</v>
      </c>
      <c r="F45" s="9">
        <v>10638</v>
      </c>
      <c r="G45" s="9">
        <v>193.6</v>
      </c>
      <c r="H45" s="9">
        <v>0</v>
      </c>
      <c r="I45" s="9">
        <v>21100</v>
      </c>
      <c r="J45" s="9">
        <v>19900</v>
      </c>
      <c r="K45" s="9">
        <v>0</v>
      </c>
      <c r="L45" s="9">
        <v>0</v>
      </c>
      <c r="M45" s="9">
        <v>1200</v>
      </c>
      <c r="N45" s="9">
        <f t="shared" si="2"/>
        <v>638443</v>
      </c>
    </row>
    <row r="46" spans="1:19" ht="14.25" customHeight="1" x14ac:dyDescent="0.2">
      <c r="A46" s="11" t="s">
        <v>110</v>
      </c>
      <c r="B46" s="11" t="s">
        <v>53</v>
      </c>
      <c r="C46" s="12" t="str">
        <f>CONCATENATE(SUBSTITUTE(P46,"###",""),SUBSTITUTE(Q46,"###",""),SUBSTITUTE(R46,"###",""),SUBSTITUTE(S46,"###",""))</f>
        <v>Керівництво та управління у сфері кінематографії</v>
      </c>
      <c r="D46" s="13">
        <v>13243</v>
      </c>
      <c r="E46" s="13">
        <v>13243</v>
      </c>
      <c r="F46" s="13">
        <v>10638</v>
      </c>
      <c r="G46" s="13">
        <v>193.6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f t="shared" si="2"/>
        <v>13243</v>
      </c>
      <c r="O46" s="14"/>
      <c r="P46" s="1" t="s">
        <v>111</v>
      </c>
      <c r="Q46" s="1" t="s">
        <v>13</v>
      </c>
      <c r="R46" s="1" t="s">
        <v>13</v>
      </c>
      <c r="S46" s="1" t="s">
        <v>13</v>
      </c>
    </row>
    <row r="47" spans="1:19" ht="15" customHeight="1" x14ac:dyDescent="0.2">
      <c r="A47" s="11" t="s">
        <v>112</v>
      </c>
      <c r="B47" s="11" t="s">
        <v>53</v>
      </c>
      <c r="C47" s="12" t="str">
        <f>CONCATENATE(SUBSTITUTE(P47,"###",""),SUBSTITUTE(Q47,"###",""),SUBSTITUTE(R47,"###",""),SUBSTITUTE(S47,"###",""))</f>
        <v>Державна підтримка кінематографії</v>
      </c>
      <c r="D47" s="13">
        <v>600000</v>
      </c>
      <c r="E47" s="13">
        <v>600000</v>
      </c>
      <c r="F47" s="13">
        <v>0</v>
      </c>
      <c r="G47" s="13">
        <v>0</v>
      </c>
      <c r="H47" s="13">
        <v>0</v>
      </c>
      <c r="I47" s="13">
        <v>21100</v>
      </c>
      <c r="J47" s="13">
        <v>19900</v>
      </c>
      <c r="K47" s="13">
        <v>0</v>
      </c>
      <c r="L47" s="13">
        <v>0</v>
      </c>
      <c r="M47" s="13">
        <v>1200</v>
      </c>
      <c r="N47" s="13">
        <f t="shared" si="2"/>
        <v>621100</v>
      </c>
      <c r="O47" s="14"/>
      <c r="P47" s="1" t="s">
        <v>113</v>
      </c>
      <c r="Q47" s="1" t="s">
        <v>13</v>
      </c>
      <c r="R47" s="1" t="s">
        <v>13</v>
      </c>
      <c r="S47" s="1" t="s">
        <v>13</v>
      </c>
    </row>
    <row r="48" spans="1:19" ht="53.25" customHeight="1" x14ac:dyDescent="0.2">
      <c r="A48" s="11" t="s">
        <v>114</v>
      </c>
      <c r="B48" s="11" t="s">
        <v>16</v>
      </c>
      <c r="C48" s="12" t="str">
        <f>CONCATENATE(SUBSTITUTE(P48,"###",""),SUBSTITUTE(Q48,"###",""),SUBSTITUTE(R48,"###",""),SUBSTITUTE(S48,"###",""))</f>
        <v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v>
      </c>
      <c r="D48" s="13">
        <v>4100</v>
      </c>
      <c r="E48" s="13">
        <v>4100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f t="shared" si="2"/>
        <v>4100</v>
      </c>
      <c r="O48" s="14"/>
      <c r="P48" s="1" t="s">
        <v>115</v>
      </c>
      <c r="Q48" s="1" t="s">
        <v>13</v>
      </c>
      <c r="R48" s="1" t="s">
        <v>13</v>
      </c>
      <c r="S48" s="1" t="s">
        <v>13</v>
      </c>
    </row>
    <row r="49" spans="1:19" ht="13.5" x14ac:dyDescent="0.25">
      <c r="A49" s="7" t="s">
        <v>116</v>
      </c>
      <c r="B49" s="7"/>
      <c r="C49" s="10" t="s">
        <v>117</v>
      </c>
      <c r="D49" s="9">
        <v>13069.4</v>
      </c>
      <c r="E49" s="9">
        <v>13069.4</v>
      </c>
      <c r="F49" s="9">
        <v>9511.2000000000007</v>
      </c>
      <c r="G49" s="9">
        <v>297.5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f t="shared" si="2"/>
        <v>13069.4</v>
      </c>
    </row>
    <row r="50" spans="1:19" ht="25.5" x14ac:dyDescent="0.2">
      <c r="A50" s="11" t="s">
        <v>118</v>
      </c>
      <c r="B50" s="11" t="s">
        <v>16</v>
      </c>
      <c r="C50" s="12" t="str">
        <f>CONCATENATE(SUBSTITUTE(P50,"###",""),SUBSTITUTE(Q50,"###",""),SUBSTITUTE(R50,"###",""),SUBSTITUTE(S50,"###",""))</f>
        <v>Здійснення державного контролю у сфері охорони культурної спадщини</v>
      </c>
      <c r="D50" s="13">
        <v>13069.4</v>
      </c>
      <c r="E50" s="13">
        <v>13069.4</v>
      </c>
      <c r="F50" s="13">
        <v>9511.2000000000007</v>
      </c>
      <c r="G50" s="13">
        <v>297.5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f t="shared" si="2"/>
        <v>13069.4</v>
      </c>
      <c r="O50" s="14"/>
      <c r="P50" s="1" t="s">
        <v>119</v>
      </c>
      <c r="Q50" s="1" t="s">
        <v>13</v>
      </c>
      <c r="R50" s="1" t="s">
        <v>13</v>
      </c>
      <c r="S50" s="1" t="s">
        <v>13</v>
      </c>
    </row>
    <row r="51" spans="1:19" ht="27" x14ac:dyDescent="0.25">
      <c r="A51" s="7" t="s">
        <v>120</v>
      </c>
      <c r="B51" s="7"/>
      <c r="C51" s="10" t="s">
        <v>121</v>
      </c>
      <c r="D51" s="9">
        <v>18291</v>
      </c>
      <c r="E51" s="9">
        <v>18291</v>
      </c>
      <c r="F51" s="9">
        <v>13791.2</v>
      </c>
      <c r="G51" s="9">
        <v>297.5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f t="shared" si="2"/>
        <v>18291</v>
      </c>
    </row>
    <row r="52" spans="1:19" ht="25.5" x14ac:dyDescent="0.2">
      <c r="A52" s="11" t="s">
        <v>122</v>
      </c>
      <c r="B52" s="11" t="s">
        <v>16</v>
      </c>
      <c r="C52" s="12" t="str">
        <f>CONCATENATE(SUBSTITUTE(P52,"###",""),SUBSTITUTE(Q52,"###",""),SUBSTITUTE(R52,"###",""),SUBSTITUTE(S52,"###",""))</f>
        <v>Керівництво та управління у сфері охорони культурної спадщини</v>
      </c>
      <c r="D52" s="13">
        <v>18291</v>
      </c>
      <c r="E52" s="13">
        <v>18291</v>
      </c>
      <c r="F52" s="13">
        <v>13791.2</v>
      </c>
      <c r="G52" s="13">
        <v>297.5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f t="shared" si="2"/>
        <v>18291</v>
      </c>
      <c r="O52" s="14"/>
      <c r="P52" s="1" t="s">
        <v>123</v>
      </c>
      <c r="Q52" s="1" t="s">
        <v>13</v>
      </c>
      <c r="R52" s="1" t="s">
        <v>13</v>
      </c>
      <c r="S52" s="1" t="s">
        <v>13</v>
      </c>
    </row>
    <row r="53" spans="1:19" ht="13.5" x14ac:dyDescent="0.25">
      <c r="A53" s="7" t="s">
        <v>124</v>
      </c>
      <c r="B53" s="7"/>
      <c r="C53" s="10" t="s">
        <v>125</v>
      </c>
      <c r="D53" s="9">
        <v>73274.3</v>
      </c>
      <c r="E53" s="9">
        <v>63924.3</v>
      </c>
      <c r="F53" s="9">
        <v>37834.199999999997</v>
      </c>
      <c r="G53" s="9">
        <v>1033.2</v>
      </c>
      <c r="H53" s="9">
        <v>9350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f t="shared" si="2"/>
        <v>73274.3</v>
      </c>
    </row>
    <row r="54" spans="1:19" ht="25.5" x14ac:dyDescent="0.2">
      <c r="A54" s="11" t="s">
        <v>126</v>
      </c>
      <c r="B54" s="11" t="s">
        <v>16</v>
      </c>
      <c r="C54" s="12" t="str">
        <f>CONCATENATE(SUBSTITUTE(P54,"###",""),SUBSTITUTE(Q54,"###",""),SUBSTITUTE(R54,"###",""),SUBSTITUTE(S54,"###",""))</f>
        <v>Керівництво та управління у сфері відновлення та збереження національної пам’яті</v>
      </c>
      <c r="D54" s="13">
        <v>29927</v>
      </c>
      <c r="E54" s="13">
        <v>29927</v>
      </c>
      <c r="F54" s="13">
        <v>19662.400000000001</v>
      </c>
      <c r="G54" s="13">
        <v>228.5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f t="shared" si="2"/>
        <v>29927</v>
      </c>
      <c r="O54" s="14"/>
      <c r="P54" s="1" t="s">
        <v>127</v>
      </c>
      <c r="Q54" s="1" t="s">
        <v>13</v>
      </c>
      <c r="R54" s="1" t="s">
        <v>13</v>
      </c>
      <c r="S54" s="1" t="s">
        <v>13</v>
      </c>
    </row>
    <row r="55" spans="1:19" ht="78.75" customHeight="1" x14ac:dyDescent="0.2">
      <c r="A55" s="11" t="s">
        <v>128</v>
      </c>
      <c r="B55" s="11" t="s">
        <v>16</v>
      </c>
      <c r="C55" s="12" t="str">
        <f>CONCATENATE(SUBSTITUTE(P55,"###",""),SUBSTITUTE(Q55,"###",""),SUBSTITUTE(R55,"###",""),SUBSTITUTE(S55,"###",""))</f>
        <v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v>
      </c>
      <c r="D55" s="13">
        <v>43347.3</v>
      </c>
      <c r="E55" s="13">
        <v>33997.300000000003</v>
      </c>
      <c r="F55" s="13">
        <v>18171.8</v>
      </c>
      <c r="G55" s="13">
        <v>804.7</v>
      </c>
      <c r="H55" s="13">
        <v>9350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f t="shared" si="2"/>
        <v>43347.3</v>
      </c>
      <c r="O55" s="14"/>
      <c r="P55" s="1" t="s">
        <v>129</v>
      </c>
      <c r="Q55" s="1" t="s">
        <v>130</v>
      </c>
      <c r="R55" s="1" t="s">
        <v>13</v>
      </c>
      <c r="S55" s="1" t="s">
        <v>13</v>
      </c>
    </row>
    <row r="56" spans="1:19" s="21" customFormat="1" ht="43.5" customHeight="1" x14ac:dyDescent="0.2">
      <c r="A56" s="22" t="s">
        <v>131</v>
      </c>
      <c r="B56" s="23"/>
      <c r="C56" s="24" t="s">
        <v>132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19">
        <v>1300000</v>
      </c>
      <c r="J56" s="25">
        <v>0</v>
      </c>
      <c r="K56" s="25">
        <v>0</v>
      </c>
      <c r="L56" s="25">
        <v>0</v>
      </c>
      <c r="M56" s="19">
        <v>1300000</v>
      </c>
      <c r="N56" s="25">
        <f t="shared" si="2"/>
        <v>1300000</v>
      </c>
    </row>
    <row r="57" spans="1:19" s="21" customFormat="1" ht="42.75" customHeight="1" x14ac:dyDescent="0.25">
      <c r="A57" s="23" t="s">
        <v>133</v>
      </c>
      <c r="B57" s="23"/>
      <c r="C57" s="26" t="s">
        <v>132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19">
        <v>1300000</v>
      </c>
      <c r="J57" s="25">
        <v>0</v>
      </c>
      <c r="K57" s="25">
        <v>0</v>
      </c>
      <c r="L57" s="25">
        <v>0</v>
      </c>
      <c r="M57" s="19">
        <v>1300000</v>
      </c>
      <c r="N57" s="25">
        <f t="shared" si="2"/>
        <v>1300000</v>
      </c>
    </row>
    <row r="58" spans="1:19" ht="63.75" x14ac:dyDescent="0.2">
      <c r="A58" s="68">
        <v>3811070</v>
      </c>
      <c r="B58" s="68" t="s">
        <v>18</v>
      </c>
      <c r="C58" s="69" t="s">
        <v>239</v>
      </c>
      <c r="D58" s="70">
        <v>0</v>
      </c>
      <c r="E58" s="70">
        <v>0</v>
      </c>
      <c r="F58" s="70">
        <v>0</v>
      </c>
      <c r="G58" s="70">
        <v>0</v>
      </c>
      <c r="H58" s="70">
        <v>0</v>
      </c>
      <c r="I58" s="70">
        <v>1300000</v>
      </c>
      <c r="J58" s="70">
        <v>0</v>
      </c>
      <c r="K58" s="70">
        <v>0</v>
      </c>
      <c r="L58" s="70">
        <v>0</v>
      </c>
      <c r="M58" s="70">
        <v>1300000</v>
      </c>
      <c r="N58" s="70">
        <f t="shared" ref="N58" si="4">I58+D58</f>
        <v>1300000</v>
      </c>
    </row>
  </sheetData>
  <mergeCells count="15">
    <mergeCell ref="A1:M1"/>
    <mergeCell ref="N2:N4"/>
    <mergeCell ref="D3:D4"/>
    <mergeCell ref="E3:E4"/>
    <mergeCell ref="M3:M4"/>
    <mergeCell ref="A2:A4"/>
    <mergeCell ref="B2:B4"/>
    <mergeCell ref="C2:C4"/>
    <mergeCell ref="D2:H2"/>
    <mergeCell ref="I2:M2"/>
    <mergeCell ref="F3:G3"/>
    <mergeCell ref="H3:H4"/>
    <mergeCell ref="I3:I4"/>
    <mergeCell ref="J3:J4"/>
    <mergeCell ref="K3:L3"/>
  </mergeCells>
  <printOptions horizontalCentered="1"/>
  <pageMargins left="0.78740157480314965" right="0.39370078740157483" top="0.39370078740157483" bottom="0.39370078740157483" header="0.51181102362204722" footer="0.19685039370078741"/>
  <pageSetup paperSize="9" scale="61" fitToHeight="0" orientation="landscape" horizontalDpi="300" verticalDpi="300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showZeros="0" topLeftCell="A23" zoomScale="34" zoomScaleNormal="70" zoomScaleSheetLayoutView="75" workbookViewId="0">
      <selection activeCell="AI6" sqref="AI6"/>
    </sheetView>
  </sheetViews>
  <sheetFormatPr defaultColWidth="10.6640625" defaultRowHeight="12.75" x14ac:dyDescent="0.2"/>
  <cols>
    <col min="1" max="1" width="25.83203125" style="31" customWidth="1"/>
    <col min="2" max="2" width="81.33203125" style="28" customWidth="1"/>
    <col min="3" max="5" width="34.6640625" style="28" customWidth="1"/>
    <col min="6" max="6" width="67.83203125" style="28" customWidth="1"/>
    <col min="7" max="7" width="79.33203125" style="28" customWidth="1"/>
    <col min="8" max="8" width="59" style="28" customWidth="1"/>
    <col min="9" max="9" width="53.1640625" style="28" customWidth="1"/>
    <col min="10" max="13" width="37.6640625" style="28" customWidth="1"/>
    <col min="14" max="14" width="38.1640625" style="28" customWidth="1"/>
    <col min="15" max="15" width="36.33203125" style="28" customWidth="1"/>
    <col min="16" max="16" width="36" style="28" customWidth="1"/>
    <col min="17" max="17" width="37.1640625" style="28" customWidth="1"/>
    <col min="18" max="20" width="31.83203125" style="28" customWidth="1"/>
    <col min="21" max="27" width="31.83203125" style="30" customWidth="1"/>
    <col min="28" max="28" width="31.83203125" style="28" customWidth="1"/>
    <col min="29" max="29" width="29.6640625" style="28" customWidth="1"/>
    <col min="30" max="30" width="27.1640625" style="28" customWidth="1"/>
    <col min="31" max="31" width="29.6640625" style="28" customWidth="1"/>
    <col min="32" max="34" width="24.1640625" style="28" customWidth="1"/>
    <col min="35" max="35" width="24.1640625" style="29" customWidth="1"/>
    <col min="36" max="255" width="10.6640625" style="28"/>
    <col min="256" max="256" width="25.83203125" style="28" customWidth="1"/>
    <col min="257" max="257" width="81.33203125" style="28" customWidth="1"/>
    <col min="258" max="260" width="34.6640625" style="28" customWidth="1"/>
    <col min="261" max="261" width="67.83203125" style="28" customWidth="1"/>
    <col min="262" max="262" width="79.33203125" style="28" customWidth="1"/>
    <col min="263" max="263" width="59" style="28" customWidth="1"/>
    <col min="264" max="264" width="53.1640625" style="28" customWidth="1"/>
    <col min="265" max="268" width="37.6640625" style="28" customWidth="1"/>
    <col min="269" max="269" width="38.1640625" style="28" customWidth="1"/>
    <col min="270" max="270" width="36.33203125" style="28" customWidth="1"/>
    <col min="271" max="271" width="36" style="28" customWidth="1"/>
    <col min="272" max="272" width="37.1640625" style="28" customWidth="1"/>
    <col min="273" max="283" width="31.83203125" style="28" customWidth="1"/>
    <col min="284" max="284" width="29.6640625" style="28" customWidth="1"/>
    <col min="285" max="285" width="27.1640625" style="28" customWidth="1"/>
    <col min="286" max="286" width="29.6640625" style="28" customWidth="1"/>
    <col min="287" max="290" width="24.1640625" style="28" customWidth="1"/>
    <col min="291" max="511" width="10.6640625" style="28"/>
    <col min="512" max="512" width="25.83203125" style="28" customWidth="1"/>
    <col min="513" max="513" width="81.33203125" style="28" customWidth="1"/>
    <col min="514" max="516" width="34.6640625" style="28" customWidth="1"/>
    <col min="517" max="517" width="67.83203125" style="28" customWidth="1"/>
    <col min="518" max="518" width="79.33203125" style="28" customWidth="1"/>
    <col min="519" max="519" width="59" style="28" customWidth="1"/>
    <col min="520" max="520" width="53.1640625" style="28" customWidth="1"/>
    <col min="521" max="524" width="37.6640625" style="28" customWidth="1"/>
    <col min="525" max="525" width="38.1640625" style="28" customWidth="1"/>
    <col min="526" max="526" width="36.33203125" style="28" customWidth="1"/>
    <col min="527" max="527" width="36" style="28" customWidth="1"/>
    <col min="528" max="528" width="37.1640625" style="28" customWidth="1"/>
    <col min="529" max="539" width="31.83203125" style="28" customWidth="1"/>
    <col min="540" max="540" width="29.6640625" style="28" customWidth="1"/>
    <col min="541" max="541" width="27.1640625" style="28" customWidth="1"/>
    <col min="542" max="542" width="29.6640625" style="28" customWidth="1"/>
    <col min="543" max="546" width="24.1640625" style="28" customWidth="1"/>
    <col min="547" max="767" width="10.6640625" style="28"/>
    <col min="768" max="768" width="25.83203125" style="28" customWidth="1"/>
    <col min="769" max="769" width="81.33203125" style="28" customWidth="1"/>
    <col min="770" max="772" width="34.6640625" style="28" customWidth="1"/>
    <col min="773" max="773" width="67.83203125" style="28" customWidth="1"/>
    <col min="774" max="774" width="79.33203125" style="28" customWidth="1"/>
    <col min="775" max="775" width="59" style="28" customWidth="1"/>
    <col min="776" max="776" width="53.1640625" style="28" customWidth="1"/>
    <col min="777" max="780" width="37.6640625" style="28" customWidth="1"/>
    <col min="781" max="781" width="38.1640625" style="28" customWidth="1"/>
    <col min="782" max="782" width="36.33203125" style="28" customWidth="1"/>
    <col min="783" max="783" width="36" style="28" customWidth="1"/>
    <col min="784" max="784" width="37.1640625" style="28" customWidth="1"/>
    <col min="785" max="795" width="31.83203125" style="28" customWidth="1"/>
    <col min="796" max="796" width="29.6640625" style="28" customWidth="1"/>
    <col min="797" max="797" width="27.1640625" style="28" customWidth="1"/>
    <col min="798" max="798" width="29.6640625" style="28" customWidth="1"/>
    <col min="799" max="802" width="24.1640625" style="28" customWidth="1"/>
    <col min="803" max="1023" width="10.6640625" style="28"/>
    <col min="1024" max="1024" width="25.83203125" style="28" customWidth="1"/>
    <col min="1025" max="1025" width="81.33203125" style="28" customWidth="1"/>
    <col min="1026" max="1028" width="34.6640625" style="28" customWidth="1"/>
    <col min="1029" max="1029" width="67.83203125" style="28" customWidth="1"/>
    <col min="1030" max="1030" width="79.33203125" style="28" customWidth="1"/>
    <col min="1031" max="1031" width="59" style="28" customWidth="1"/>
    <col min="1032" max="1032" width="53.1640625" style="28" customWidth="1"/>
    <col min="1033" max="1036" width="37.6640625" style="28" customWidth="1"/>
    <col min="1037" max="1037" width="38.1640625" style="28" customWidth="1"/>
    <col min="1038" max="1038" width="36.33203125" style="28" customWidth="1"/>
    <col min="1039" max="1039" width="36" style="28" customWidth="1"/>
    <col min="1040" max="1040" width="37.1640625" style="28" customWidth="1"/>
    <col min="1041" max="1051" width="31.83203125" style="28" customWidth="1"/>
    <col min="1052" max="1052" width="29.6640625" style="28" customWidth="1"/>
    <col min="1053" max="1053" width="27.1640625" style="28" customWidth="1"/>
    <col min="1054" max="1054" width="29.6640625" style="28" customWidth="1"/>
    <col min="1055" max="1058" width="24.1640625" style="28" customWidth="1"/>
    <col min="1059" max="1279" width="10.6640625" style="28"/>
    <col min="1280" max="1280" width="25.83203125" style="28" customWidth="1"/>
    <col min="1281" max="1281" width="81.33203125" style="28" customWidth="1"/>
    <col min="1282" max="1284" width="34.6640625" style="28" customWidth="1"/>
    <col min="1285" max="1285" width="67.83203125" style="28" customWidth="1"/>
    <col min="1286" max="1286" width="79.33203125" style="28" customWidth="1"/>
    <col min="1287" max="1287" width="59" style="28" customWidth="1"/>
    <col min="1288" max="1288" width="53.1640625" style="28" customWidth="1"/>
    <col min="1289" max="1292" width="37.6640625" style="28" customWidth="1"/>
    <col min="1293" max="1293" width="38.1640625" style="28" customWidth="1"/>
    <col min="1294" max="1294" width="36.33203125" style="28" customWidth="1"/>
    <col min="1295" max="1295" width="36" style="28" customWidth="1"/>
    <col min="1296" max="1296" width="37.1640625" style="28" customWidth="1"/>
    <col min="1297" max="1307" width="31.83203125" style="28" customWidth="1"/>
    <col min="1308" max="1308" width="29.6640625" style="28" customWidth="1"/>
    <col min="1309" max="1309" width="27.1640625" style="28" customWidth="1"/>
    <col min="1310" max="1310" width="29.6640625" style="28" customWidth="1"/>
    <col min="1311" max="1314" width="24.1640625" style="28" customWidth="1"/>
    <col min="1315" max="1535" width="10.6640625" style="28"/>
    <col min="1536" max="1536" width="25.83203125" style="28" customWidth="1"/>
    <col min="1537" max="1537" width="81.33203125" style="28" customWidth="1"/>
    <col min="1538" max="1540" width="34.6640625" style="28" customWidth="1"/>
    <col min="1541" max="1541" width="67.83203125" style="28" customWidth="1"/>
    <col min="1542" max="1542" width="79.33203125" style="28" customWidth="1"/>
    <col min="1543" max="1543" width="59" style="28" customWidth="1"/>
    <col min="1544" max="1544" width="53.1640625" style="28" customWidth="1"/>
    <col min="1545" max="1548" width="37.6640625" style="28" customWidth="1"/>
    <col min="1549" max="1549" width="38.1640625" style="28" customWidth="1"/>
    <col min="1550" max="1550" width="36.33203125" style="28" customWidth="1"/>
    <col min="1551" max="1551" width="36" style="28" customWidth="1"/>
    <col min="1552" max="1552" width="37.1640625" style="28" customWidth="1"/>
    <col min="1553" max="1563" width="31.83203125" style="28" customWidth="1"/>
    <col min="1564" max="1564" width="29.6640625" style="28" customWidth="1"/>
    <col min="1565" max="1565" width="27.1640625" style="28" customWidth="1"/>
    <col min="1566" max="1566" width="29.6640625" style="28" customWidth="1"/>
    <col min="1567" max="1570" width="24.1640625" style="28" customWidth="1"/>
    <col min="1571" max="1791" width="10.6640625" style="28"/>
    <col min="1792" max="1792" width="25.83203125" style="28" customWidth="1"/>
    <col min="1793" max="1793" width="81.33203125" style="28" customWidth="1"/>
    <col min="1794" max="1796" width="34.6640625" style="28" customWidth="1"/>
    <col min="1797" max="1797" width="67.83203125" style="28" customWidth="1"/>
    <col min="1798" max="1798" width="79.33203125" style="28" customWidth="1"/>
    <col min="1799" max="1799" width="59" style="28" customWidth="1"/>
    <col min="1800" max="1800" width="53.1640625" style="28" customWidth="1"/>
    <col min="1801" max="1804" width="37.6640625" style="28" customWidth="1"/>
    <col min="1805" max="1805" width="38.1640625" style="28" customWidth="1"/>
    <col min="1806" max="1806" width="36.33203125" style="28" customWidth="1"/>
    <col min="1807" max="1807" width="36" style="28" customWidth="1"/>
    <col min="1808" max="1808" width="37.1640625" style="28" customWidth="1"/>
    <col min="1809" max="1819" width="31.83203125" style="28" customWidth="1"/>
    <col min="1820" max="1820" width="29.6640625" style="28" customWidth="1"/>
    <col min="1821" max="1821" width="27.1640625" style="28" customWidth="1"/>
    <col min="1822" max="1822" width="29.6640625" style="28" customWidth="1"/>
    <col min="1823" max="1826" width="24.1640625" style="28" customWidth="1"/>
    <col min="1827" max="2047" width="10.6640625" style="28"/>
    <col min="2048" max="2048" width="25.83203125" style="28" customWidth="1"/>
    <col min="2049" max="2049" width="81.33203125" style="28" customWidth="1"/>
    <col min="2050" max="2052" width="34.6640625" style="28" customWidth="1"/>
    <col min="2053" max="2053" width="67.83203125" style="28" customWidth="1"/>
    <col min="2054" max="2054" width="79.33203125" style="28" customWidth="1"/>
    <col min="2055" max="2055" width="59" style="28" customWidth="1"/>
    <col min="2056" max="2056" width="53.1640625" style="28" customWidth="1"/>
    <col min="2057" max="2060" width="37.6640625" style="28" customWidth="1"/>
    <col min="2061" max="2061" width="38.1640625" style="28" customWidth="1"/>
    <col min="2062" max="2062" width="36.33203125" style="28" customWidth="1"/>
    <col min="2063" max="2063" width="36" style="28" customWidth="1"/>
    <col min="2064" max="2064" width="37.1640625" style="28" customWidth="1"/>
    <col min="2065" max="2075" width="31.83203125" style="28" customWidth="1"/>
    <col min="2076" max="2076" width="29.6640625" style="28" customWidth="1"/>
    <col min="2077" max="2077" width="27.1640625" style="28" customWidth="1"/>
    <col min="2078" max="2078" width="29.6640625" style="28" customWidth="1"/>
    <col min="2079" max="2082" width="24.1640625" style="28" customWidth="1"/>
    <col min="2083" max="2303" width="10.6640625" style="28"/>
    <col min="2304" max="2304" width="25.83203125" style="28" customWidth="1"/>
    <col min="2305" max="2305" width="81.33203125" style="28" customWidth="1"/>
    <col min="2306" max="2308" width="34.6640625" style="28" customWidth="1"/>
    <col min="2309" max="2309" width="67.83203125" style="28" customWidth="1"/>
    <col min="2310" max="2310" width="79.33203125" style="28" customWidth="1"/>
    <col min="2311" max="2311" width="59" style="28" customWidth="1"/>
    <col min="2312" max="2312" width="53.1640625" style="28" customWidth="1"/>
    <col min="2313" max="2316" width="37.6640625" style="28" customWidth="1"/>
    <col min="2317" max="2317" width="38.1640625" style="28" customWidth="1"/>
    <col min="2318" max="2318" width="36.33203125" style="28" customWidth="1"/>
    <col min="2319" max="2319" width="36" style="28" customWidth="1"/>
    <col min="2320" max="2320" width="37.1640625" style="28" customWidth="1"/>
    <col min="2321" max="2331" width="31.83203125" style="28" customWidth="1"/>
    <col min="2332" max="2332" width="29.6640625" style="28" customWidth="1"/>
    <col min="2333" max="2333" width="27.1640625" style="28" customWidth="1"/>
    <col min="2334" max="2334" width="29.6640625" style="28" customWidth="1"/>
    <col min="2335" max="2338" width="24.1640625" style="28" customWidth="1"/>
    <col min="2339" max="2559" width="10.6640625" style="28"/>
    <col min="2560" max="2560" width="25.83203125" style="28" customWidth="1"/>
    <col min="2561" max="2561" width="81.33203125" style="28" customWidth="1"/>
    <col min="2562" max="2564" width="34.6640625" style="28" customWidth="1"/>
    <col min="2565" max="2565" width="67.83203125" style="28" customWidth="1"/>
    <col min="2566" max="2566" width="79.33203125" style="28" customWidth="1"/>
    <col min="2567" max="2567" width="59" style="28" customWidth="1"/>
    <col min="2568" max="2568" width="53.1640625" style="28" customWidth="1"/>
    <col min="2569" max="2572" width="37.6640625" style="28" customWidth="1"/>
    <col min="2573" max="2573" width="38.1640625" style="28" customWidth="1"/>
    <col min="2574" max="2574" width="36.33203125" style="28" customWidth="1"/>
    <col min="2575" max="2575" width="36" style="28" customWidth="1"/>
    <col min="2576" max="2576" width="37.1640625" style="28" customWidth="1"/>
    <col min="2577" max="2587" width="31.83203125" style="28" customWidth="1"/>
    <col min="2588" max="2588" width="29.6640625" style="28" customWidth="1"/>
    <col min="2589" max="2589" width="27.1640625" style="28" customWidth="1"/>
    <col min="2590" max="2590" width="29.6640625" style="28" customWidth="1"/>
    <col min="2591" max="2594" width="24.1640625" style="28" customWidth="1"/>
    <col min="2595" max="2815" width="10.6640625" style="28"/>
    <col min="2816" max="2816" width="25.83203125" style="28" customWidth="1"/>
    <col min="2817" max="2817" width="81.33203125" style="28" customWidth="1"/>
    <col min="2818" max="2820" width="34.6640625" style="28" customWidth="1"/>
    <col min="2821" max="2821" width="67.83203125" style="28" customWidth="1"/>
    <col min="2822" max="2822" width="79.33203125" style="28" customWidth="1"/>
    <col min="2823" max="2823" width="59" style="28" customWidth="1"/>
    <col min="2824" max="2824" width="53.1640625" style="28" customWidth="1"/>
    <col min="2825" max="2828" width="37.6640625" style="28" customWidth="1"/>
    <col min="2829" max="2829" width="38.1640625" style="28" customWidth="1"/>
    <col min="2830" max="2830" width="36.33203125" style="28" customWidth="1"/>
    <col min="2831" max="2831" width="36" style="28" customWidth="1"/>
    <col min="2832" max="2832" width="37.1640625" style="28" customWidth="1"/>
    <col min="2833" max="2843" width="31.83203125" style="28" customWidth="1"/>
    <col min="2844" max="2844" width="29.6640625" style="28" customWidth="1"/>
    <col min="2845" max="2845" width="27.1640625" style="28" customWidth="1"/>
    <col min="2846" max="2846" width="29.6640625" style="28" customWidth="1"/>
    <col min="2847" max="2850" width="24.1640625" style="28" customWidth="1"/>
    <col min="2851" max="3071" width="10.6640625" style="28"/>
    <col min="3072" max="3072" width="25.83203125" style="28" customWidth="1"/>
    <col min="3073" max="3073" width="81.33203125" style="28" customWidth="1"/>
    <col min="3074" max="3076" width="34.6640625" style="28" customWidth="1"/>
    <col min="3077" max="3077" width="67.83203125" style="28" customWidth="1"/>
    <col min="3078" max="3078" width="79.33203125" style="28" customWidth="1"/>
    <col min="3079" max="3079" width="59" style="28" customWidth="1"/>
    <col min="3080" max="3080" width="53.1640625" style="28" customWidth="1"/>
    <col min="3081" max="3084" width="37.6640625" style="28" customWidth="1"/>
    <col min="3085" max="3085" width="38.1640625" style="28" customWidth="1"/>
    <col min="3086" max="3086" width="36.33203125" style="28" customWidth="1"/>
    <col min="3087" max="3087" width="36" style="28" customWidth="1"/>
    <col min="3088" max="3088" width="37.1640625" style="28" customWidth="1"/>
    <col min="3089" max="3099" width="31.83203125" style="28" customWidth="1"/>
    <col min="3100" max="3100" width="29.6640625" style="28" customWidth="1"/>
    <col min="3101" max="3101" width="27.1640625" style="28" customWidth="1"/>
    <col min="3102" max="3102" width="29.6640625" style="28" customWidth="1"/>
    <col min="3103" max="3106" width="24.1640625" style="28" customWidth="1"/>
    <col min="3107" max="3327" width="10.6640625" style="28"/>
    <col min="3328" max="3328" width="25.83203125" style="28" customWidth="1"/>
    <col min="3329" max="3329" width="81.33203125" style="28" customWidth="1"/>
    <col min="3330" max="3332" width="34.6640625" style="28" customWidth="1"/>
    <col min="3333" max="3333" width="67.83203125" style="28" customWidth="1"/>
    <col min="3334" max="3334" width="79.33203125" style="28" customWidth="1"/>
    <col min="3335" max="3335" width="59" style="28" customWidth="1"/>
    <col min="3336" max="3336" width="53.1640625" style="28" customWidth="1"/>
    <col min="3337" max="3340" width="37.6640625" style="28" customWidth="1"/>
    <col min="3341" max="3341" width="38.1640625" style="28" customWidth="1"/>
    <col min="3342" max="3342" width="36.33203125" style="28" customWidth="1"/>
    <col min="3343" max="3343" width="36" style="28" customWidth="1"/>
    <col min="3344" max="3344" width="37.1640625" style="28" customWidth="1"/>
    <col min="3345" max="3355" width="31.83203125" style="28" customWidth="1"/>
    <col min="3356" max="3356" width="29.6640625" style="28" customWidth="1"/>
    <col min="3357" max="3357" width="27.1640625" style="28" customWidth="1"/>
    <col min="3358" max="3358" width="29.6640625" style="28" customWidth="1"/>
    <col min="3359" max="3362" width="24.1640625" style="28" customWidth="1"/>
    <col min="3363" max="3583" width="10.6640625" style="28"/>
    <col min="3584" max="3584" width="25.83203125" style="28" customWidth="1"/>
    <col min="3585" max="3585" width="81.33203125" style="28" customWidth="1"/>
    <col min="3586" max="3588" width="34.6640625" style="28" customWidth="1"/>
    <col min="3589" max="3589" width="67.83203125" style="28" customWidth="1"/>
    <col min="3590" max="3590" width="79.33203125" style="28" customWidth="1"/>
    <col min="3591" max="3591" width="59" style="28" customWidth="1"/>
    <col min="3592" max="3592" width="53.1640625" style="28" customWidth="1"/>
    <col min="3593" max="3596" width="37.6640625" style="28" customWidth="1"/>
    <col min="3597" max="3597" width="38.1640625" style="28" customWidth="1"/>
    <col min="3598" max="3598" width="36.33203125" style="28" customWidth="1"/>
    <col min="3599" max="3599" width="36" style="28" customWidth="1"/>
    <col min="3600" max="3600" width="37.1640625" style="28" customWidth="1"/>
    <col min="3601" max="3611" width="31.83203125" style="28" customWidth="1"/>
    <col min="3612" max="3612" width="29.6640625" style="28" customWidth="1"/>
    <col min="3613" max="3613" width="27.1640625" style="28" customWidth="1"/>
    <col min="3614" max="3614" width="29.6640625" style="28" customWidth="1"/>
    <col min="3615" max="3618" width="24.1640625" style="28" customWidth="1"/>
    <col min="3619" max="3839" width="10.6640625" style="28"/>
    <col min="3840" max="3840" width="25.83203125" style="28" customWidth="1"/>
    <col min="3841" max="3841" width="81.33203125" style="28" customWidth="1"/>
    <col min="3842" max="3844" width="34.6640625" style="28" customWidth="1"/>
    <col min="3845" max="3845" width="67.83203125" style="28" customWidth="1"/>
    <col min="3846" max="3846" width="79.33203125" style="28" customWidth="1"/>
    <col min="3847" max="3847" width="59" style="28" customWidth="1"/>
    <col min="3848" max="3848" width="53.1640625" style="28" customWidth="1"/>
    <col min="3849" max="3852" width="37.6640625" style="28" customWidth="1"/>
    <col min="3853" max="3853" width="38.1640625" style="28" customWidth="1"/>
    <col min="3854" max="3854" width="36.33203125" style="28" customWidth="1"/>
    <col min="3855" max="3855" width="36" style="28" customWidth="1"/>
    <col min="3856" max="3856" width="37.1640625" style="28" customWidth="1"/>
    <col min="3857" max="3867" width="31.83203125" style="28" customWidth="1"/>
    <col min="3868" max="3868" width="29.6640625" style="28" customWidth="1"/>
    <col min="3869" max="3869" width="27.1640625" style="28" customWidth="1"/>
    <col min="3870" max="3870" width="29.6640625" style="28" customWidth="1"/>
    <col min="3871" max="3874" width="24.1640625" style="28" customWidth="1"/>
    <col min="3875" max="4095" width="10.6640625" style="28"/>
    <col min="4096" max="4096" width="25.83203125" style="28" customWidth="1"/>
    <col min="4097" max="4097" width="81.33203125" style="28" customWidth="1"/>
    <col min="4098" max="4100" width="34.6640625" style="28" customWidth="1"/>
    <col min="4101" max="4101" width="67.83203125" style="28" customWidth="1"/>
    <col min="4102" max="4102" width="79.33203125" style="28" customWidth="1"/>
    <col min="4103" max="4103" width="59" style="28" customWidth="1"/>
    <col min="4104" max="4104" width="53.1640625" style="28" customWidth="1"/>
    <col min="4105" max="4108" width="37.6640625" style="28" customWidth="1"/>
    <col min="4109" max="4109" width="38.1640625" style="28" customWidth="1"/>
    <col min="4110" max="4110" width="36.33203125" style="28" customWidth="1"/>
    <col min="4111" max="4111" width="36" style="28" customWidth="1"/>
    <col min="4112" max="4112" width="37.1640625" style="28" customWidth="1"/>
    <col min="4113" max="4123" width="31.83203125" style="28" customWidth="1"/>
    <col min="4124" max="4124" width="29.6640625" style="28" customWidth="1"/>
    <col min="4125" max="4125" width="27.1640625" style="28" customWidth="1"/>
    <col min="4126" max="4126" width="29.6640625" style="28" customWidth="1"/>
    <col min="4127" max="4130" width="24.1640625" style="28" customWidth="1"/>
    <col min="4131" max="4351" width="10.6640625" style="28"/>
    <col min="4352" max="4352" width="25.83203125" style="28" customWidth="1"/>
    <col min="4353" max="4353" width="81.33203125" style="28" customWidth="1"/>
    <col min="4354" max="4356" width="34.6640625" style="28" customWidth="1"/>
    <col min="4357" max="4357" width="67.83203125" style="28" customWidth="1"/>
    <col min="4358" max="4358" width="79.33203125" style="28" customWidth="1"/>
    <col min="4359" max="4359" width="59" style="28" customWidth="1"/>
    <col min="4360" max="4360" width="53.1640625" style="28" customWidth="1"/>
    <col min="4361" max="4364" width="37.6640625" style="28" customWidth="1"/>
    <col min="4365" max="4365" width="38.1640625" style="28" customWidth="1"/>
    <col min="4366" max="4366" width="36.33203125" style="28" customWidth="1"/>
    <col min="4367" max="4367" width="36" style="28" customWidth="1"/>
    <col min="4368" max="4368" width="37.1640625" style="28" customWidth="1"/>
    <col min="4369" max="4379" width="31.83203125" style="28" customWidth="1"/>
    <col min="4380" max="4380" width="29.6640625" style="28" customWidth="1"/>
    <col min="4381" max="4381" width="27.1640625" style="28" customWidth="1"/>
    <col min="4382" max="4382" width="29.6640625" style="28" customWidth="1"/>
    <col min="4383" max="4386" width="24.1640625" style="28" customWidth="1"/>
    <col min="4387" max="4607" width="10.6640625" style="28"/>
    <col min="4608" max="4608" width="25.83203125" style="28" customWidth="1"/>
    <col min="4609" max="4609" width="81.33203125" style="28" customWidth="1"/>
    <col min="4610" max="4612" width="34.6640625" style="28" customWidth="1"/>
    <col min="4613" max="4613" width="67.83203125" style="28" customWidth="1"/>
    <col min="4614" max="4614" width="79.33203125" style="28" customWidth="1"/>
    <col min="4615" max="4615" width="59" style="28" customWidth="1"/>
    <col min="4616" max="4616" width="53.1640625" style="28" customWidth="1"/>
    <col min="4617" max="4620" width="37.6640625" style="28" customWidth="1"/>
    <col min="4621" max="4621" width="38.1640625" style="28" customWidth="1"/>
    <col min="4622" max="4622" width="36.33203125" style="28" customWidth="1"/>
    <col min="4623" max="4623" width="36" style="28" customWidth="1"/>
    <col min="4624" max="4624" width="37.1640625" style="28" customWidth="1"/>
    <col min="4625" max="4635" width="31.83203125" style="28" customWidth="1"/>
    <col min="4636" max="4636" width="29.6640625" style="28" customWidth="1"/>
    <col min="4637" max="4637" width="27.1640625" style="28" customWidth="1"/>
    <col min="4638" max="4638" width="29.6640625" style="28" customWidth="1"/>
    <col min="4639" max="4642" width="24.1640625" style="28" customWidth="1"/>
    <col min="4643" max="4863" width="10.6640625" style="28"/>
    <col min="4864" max="4864" width="25.83203125" style="28" customWidth="1"/>
    <col min="4865" max="4865" width="81.33203125" style="28" customWidth="1"/>
    <col min="4866" max="4868" width="34.6640625" style="28" customWidth="1"/>
    <col min="4869" max="4869" width="67.83203125" style="28" customWidth="1"/>
    <col min="4870" max="4870" width="79.33203125" style="28" customWidth="1"/>
    <col min="4871" max="4871" width="59" style="28" customWidth="1"/>
    <col min="4872" max="4872" width="53.1640625" style="28" customWidth="1"/>
    <col min="4873" max="4876" width="37.6640625" style="28" customWidth="1"/>
    <col min="4877" max="4877" width="38.1640625" style="28" customWidth="1"/>
    <col min="4878" max="4878" width="36.33203125" style="28" customWidth="1"/>
    <col min="4879" max="4879" width="36" style="28" customWidth="1"/>
    <col min="4880" max="4880" width="37.1640625" style="28" customWidth="1"/>
    <col min="4881" max="4891" width="31.83203125" style="28" customWidth="1"/>
    <col min="4892" max="4892" width="29.6640625" style="28" customWidth="1"/>
    <col min="4893" max="4893" width="27.1640625" style="28" customWidth="1"/>
    <col min="4894" max="4894" width="29.6640625" style="28" customWidth="1"/>
    <col min="4895" max="4898" width="24.1640625" style="28" customWidth="1"/>
    <col min="4899" max="5119" width="10.6640625" style="28"/>
    <col min="5120" max="5120" width="25.83203125" style="28" customWidth="1"/>
    <col min="5121" max="5121" width="81.33203125" style="28" customWidth="1"/>
    <col min="5122" max="5124" width="34.6640625" style="28" customWidth="1"/>
    <col min="5125" max="5125" width="67.83203125" style="28" customWidth="1"/>
    <col min="5126" max="5126" width="79.33203125" style="28" customWidth="1"/>
    <col min="5127" max="5127" width="59" style="28" customWidth="1"/>
    <col min="5128" max="5128" width="53.1640625" style="28" customWidth="1"/>
    <col min="5129" max="5132" width="37.6640625" style="28" customWidth="1"/>
    <col min="5133" max="5133" width="38.1640625" style="28" customWidth="1"/>
    <col min="5134" max="5134" width="36.33203125" style="28" customWidth="1"/>
    <col min="5135" max="5135" width="36" style="28" customWidth="1"/>
    <col min="5136" max="5136" width="37.1640625" style="28" customWidth="1"/>
    <col min="5137" max="5147" width="31.83203125" style="28" customWidth="1"/>
    <col min="5148" max="5148" width="29.6640625" style="28" customWidth="1"/>
    <col min="5149" max="5149" width="27.1640625" style="28" customWidth="1"/>
    <col min="5150" max="5150" width="29.6640625" style="28" customWidth="1"/>
    <col min="5151" max="5154" width="24.1640625" style="28" customWidth="1"/>
    <col min="5155" max="5375" width="10.6640625" style="28"/>
    <col min="5376" max="5376" width="25.83203125" style="28" customWidth="1"/>
    <col min="5377" max="5377" width="81.33203125" style="28" customWidth="1"/>
    <col min="5378" max="5380" width="34.6640625" style="28" customWidth="1"/>
    <col min="5381" max="5381" width="67.83203125" style="28" customWidth="1"/>
    <col min="5382" max="5382" width="79.33203125" style="28" customWidth="1"/>
    <col min="5383" max="5383" width="59" style="28" customWidth="1"/>
    <col min="5384" max="5384" width="53.1640625" style="28" customWidth="1"/>
    <col min="5385" max="5388" width="37.6640625" style="28" customWidth="1"/>
    <col min="5389" max="5389" width="38.1640625" style="28" customWidth="1"/>
    <col min="5390" max="5390" width="36.33203125" style="28" customWidth="1"/>
    <col min="5391" max="5391" width="36" style="28" customWidth="1"/>
    <col min="5392" max="5392" width="37.1640625" style="28" customWidth="1"/>
    <col min="5393" max="5403" width="31.83203125" style="28" customWidth="1"/>
    <col min="5404" max="5404" width="29.6640625" style="28" customWidth="1"/>
    <col min="5405" max="5405" width="27.1640625" style="28" customWidth="1"/>
    <col min="5406" max="5406" width="29.6640625" style="28" customWidth="1"/>
    <col min="5407" max="5410" width="24.1640625" style="28" customWidth="1"/>
    <col min="5411" max="5631" width="10.6640625" style="28"/>
    <col min="5632" max="5632" width="25.83203125" style="28" customWidth="1"/>
    <col min="5633" max="5633" width="81.33203125" style="28" customWidth="1"/>
    <col min="5634" max="5636" width="34.6640625" style="28" customWidth="1"/>
    <col min="5637" max="5637" width="67.83203125" style="28" customWidth="1"/>
    <col min="5638" max="5638" width="79.33203125" style="28" customWidth="1"/>
    <col min="5639" max="5639" width="59" style="28" customWidth="1"/>
    <col min="5640" max="5640" width="53.1640625" style="28" customWidth="1"/>
    <col min="5641" max="5644" width="37.6640625" style="28" customWidth="1"/>
    <col min="5645" max="5645" width="38.1640625" style="28" customWidth="1"/>
    <col min="5646" max="5646" width="36.33203125" style="28" customWidth="1"/>
    <col min="5647" max="5647" width="36" style="28" customWidth="1"/>
    <col min="5648" max="5648" width="37.1640625" style="28" customWidth="1"/>
    <col min="5649" max="5659" width="31.83203125" style="28" customWidth="1"/>
    <col min="5660" max="5660" width="29.6640625" style="28" customWidth="1"/>
    <col min="5661" max="5661" width="27.1640625" style="28" customWidth="1"/>
    <col min="5662" max="5662" width="29.6640625" style="28" customWidth="1"/>
    <col min="5663" max="5666" width="24.1640625" style="28" customWidth="1"/>
    <col min="5667" max="5887" width="10.6640625" style="28"/>
    <col min="5888" max="5888" width="25.83203125" style="28" customWidth="1"/>
    <col min="5889" max="5889" width="81.33203125" style="28" customWidth="1"/>
    <col min="5890" max="5892" width="34.6640625" style="28" customWidth="1"/>
    <col min="5893" max="5893" width="67.83203125" style="28" customWidth="1"/>
    <col min="5894" max="5894" width="79.33203125" style="28" customWidth="1"/>
    <col min="5895" max="5895" width="59" style="28" customWidth="1"/>
    <col min="5896" max="5896" width="53.1640625" style="28" customWidth="1"/>
    <col min="5897" max="5900" width="37.6640625" style="28" customWidth="1"/>
    <col min="5901" max="5901" width="38.1640625" style="28" customWidth="1"/>
    <col min="5902" max="5902" width="36.33203125" style="28" customWidth="1"/>
    <col min="5903" max="5903" width="36" style="28" customWidth="1"/>
    <col min="5904" max="5904" width="37.1640625" style="28" customWidth="1"/>
    <col min="5905" max="5915" width="31.83203125" style="28" customWidth="1"/>
    <col min="5916" max="5916" width="29.6640625" style="28" customWidth="1"/>
    <col min="5917" max="5917" width="27.1640625" style="28" customWidth="1"/>
    <col min="5918" max="5918" width="29.6640625" style="28" customWidth="1"/>
    <col min="5919" max="5922" width="24.1640625" style="28" customWidth="1"/>
    <col min="5923" max="6143" width="10.6640625" style="28"/>
    <col min="6144" max="6144" width="25.83203125" style="28" customWidth="1"/>
    <col min="6145" max="6145" width="81.33203125" style="28" customWidth="1"/>
    <col min="6146" max="6148" width="34.6640625" style="28" customWidth="1"/>
    <col min="6149" max="6149" width="67.83203125" style="28" customWidth="1"/>
    <col min="6150" max="6150" width="79.33203125" style="28" customWidth="1"/>
    <col min="6151" max="6151" width="59" style="28" customWidth="1"/>
    <col min="6152" max="6152" width="53.1640625" style="28" customWidth="1"/>
    <col min="6153" max="6156" width="37.6640625" style="28" customWidth="1"/>
    <col min="6157" max="6157" width="38.1640625" style="28" customWidth="1"/>
    <col min="6158" max="6158" width="36.33203125" style="28" customWidth="1"/>
    <col min="6159" max="6159" width="36" style="28" customWidth="1"/>
    <col min="6160" max="6160" width="37.1640625" style="28" customWidth="1"/>
    <col min="6161" max="6171" width="31.83203125" style="28" customWidth="1"/>
    <col min="6172" max="6172" width="29.6640625" style="28" customWidth="1"/>
    <col min="6173" max="6173" width="27.1640625" style="28" customWidth="1"/>
    <col min="6174" max="6174" width="29.6640625" style="28" customWidth="1"/>
    <col min="6175" max="6178" width="24.1640625" style="28" customWidth="1"/>
    <col min="6179" max="6399" width="10.6640625" style="28"/>
    <col min="6400" max="6400" width="25.83203125" style="28" customWidth="1"/>
    <col min="6401" max="6401" width="81.33203125" style="28" customWidth="1"/>
    <col min="6402" max="6404" width="34.6640625" style="28" customWidth="1"/>
    <col min="6405" max="6405" width="67.83203125" style="28" customWidth="1"/>
    <col min="6406" max="6406" width="79.33203125" style="28" customWidth="1"/>
    <col min="6407" max="6407" width="59" style="28" customWidth="1"/>
    <col min="6408" max="6408" width="53.1640625" style="28" customWidth="1"/>
    <col min="6409" max="6412" width="37.6640625" style="28" customWidth="1"/>
    <col min="6413" max="6413" width="38.1640625" style="28" customWidth="1"/>
    <col min="6414" max="6414" width="36.33203125" style="28" customWidth="1"/>
    <col min="6415" max="6415" width="36" style="28" customWidth="1"/>
    <col min="6416" max="6416" width="37.1640625" style="28" customWidth="1"/>
    <col min="6417" max="6427" width="31.83203125" style="28" customWidth="1"/>
    <col min="6428" max="6428" width="29.6640625" style="28" customWidth="1"/>
    <col min="6429" max="6429" width="27.1640625" style="28" customWidth="1"/>
    <col min="6430" max="6430" width="29.6640625" style="28" customWidth="1"/>
    <col min="6431" max="6434" width="24.1640625" style="28" customWidth="1"/>
    <col min="6435" max="6655" width="10.6640625" style="28"/>
    <col min="6656" max="6656" width="25.83203125" style="28" customWidth="1"/>
    <col min="6657" max="6657" width="81.33203125" style="28" customWidth="1"/>
    <col min="6658" max="6660" width="34.6640625" style="28" customWidth="1"/>
    <col min="6661" max="6661" width="67.83203125" style="28" customWidth="1"/>
    <col min="6662" max="6662" width="79.33203125" style="28" customWidth="1"/>
    <col min="6663" max="6663" width="59" style="28" customWidth="1"/>
    <col min="6664" max="6664" width="53.1640625" style="28" customWidth="1"/>
    <col min="6665" max="6668" width="37.6640625" style="28" customWidth="1"/>
    <col min="6669" max="6669" width="38.1640625" style="28" customWidth="1"/>
    <col min="6670" max="6670" width="36.33203125" style="28" customWidth="1"/>
    <col min="6671" max="6671" width="36" style="28" customWidth="1"/>
    <col min="6672" max="6672" width="37.1640625" style="28" customWidth="1"/>
    <col min="6673" max="6683" width="31.83203125" style="28" customWidth="1"/>
    <col min="6684" max="6684" width="29.6640625" style="28" customWidth="1"/>
    <col min="6685" max="6685" width="27.1640625" style="28" customWidth="1"/>
    <col min="6686" max="6686" width="29.6640625" style="28" customWidth="1"/>
    <col min="6687" max="6690" width="24.1640625" style="28" customWidth="1"/>
    <col min="6691" max="6911" width="10.6640625" style="28"/>
    <col min="6912" max="6912" width="25.83203125" style="28" customWidth="1"/>
    <col min="6913" max="6913" width="81.33203125" style="28" customWidth="1"/>
    <col min="6914" max="6916" width="34.6640625" style="28" customWidth="1"/>
    <col min="6917" max="6917" width="67.83203125" style="28" customWidth="1"/>
    <col min="6918" max="6918" width="79.33203125" style="28" customWidth="1"/>
    <col min="6919" max="6919" width="59" style="28" customWidth="1"/>
    <col min="6920" max="6920" width="53.1640625" style="28" customWidth="1"/>
    <col min="6921" max="6924" width="37.6640625" style="28" customWidth="1"/>
    <col min="6925" max="6925" width="38.1640625" style="28" customWidth="1"/>
    <col min="6926" max="6926" width="36.33203125" style="28" customWidth="1"/>
    <col min="6927" max="6927" width="36" style="28" customWidth="1"/>
    <col min="6928" max="6928" width="37.1640625" style="28" customWidth="1"/>
    <col min="6929" max="6939" width="31.83203125" style="28" customWidth="1"/>
    <col min="6940" max="6940" width="29.6640625" style="28" customWidth="1"/>
    <col min="6941" max="6941" width="27.1640625" style="28" customWidth="1"/>
    <col min="6942" max="6942" width="29.6640625" style="28" customWidth="1"/>
    <col min="6943" max="6946" width="24.1640625" style="28" customWidth="1"/>
    <col min="6947" max="7167" width="10.6640625" style="28"/>
    <col min="7168" max="7168" width="25.83203125" style="28" customWidth="1"/>
    <col min="7169" max="7169" width="81.33203125" style="28" customWidth="1"/>
    <col min="7170" max="7172" width="34.6640625" style="28" customWidth="1"/>
    <col min="7173" max="7173" width="67.83203125" style="28" customWidth="1"/>
    <col min="7174" max="7174" width="79.33203125" style="28" customWidth="1"/>
    <col min="7175" max="7175" width="59" style="28" customWidth="1"/>
    <col min="7176" max="7176" width="53.1640625" style="28" customWidth="1"/>
    <col min="7177" max="7180" width="37.6640625" style="28" customWidth="1"/>
    <col min="7181" max="7181" width="38.1640625" style="28" customWidth="1"/>
    <col min="7182" max="7182" width="36.33203125" style="28" customWidth="1"/>
    <col min="7183" max="7183" width="36" style="28" customWidth="1"/>
    <col min="7184" max="7184" width="37.1640625" style="28" customWidth="1"/>
    <col min="7185" max="7195" width="31.83203125" style="28" customWidth="1"/>
    <col min="7196" max="7196" width="29.6640625" style="28" customWidth="1"/>
    <col min="7197" max="7197" width="27.1640625" style="28" customWidth="1"/>
    <col min="7198" max="7198" width="29.6640625" style="28" customWidth="1"/>
    <col min="7199" max="7202" width="24.1640625" style="28" customWidth="1"/>
    <col min="7203" max="7423" width="10.6640625" style="28"/>
    <col min="7424" max="7424" width="25.83203125" style="28" customWidth="1"/>
    <col min="7425" max="7425" width="81.33203125" style="28" customWidth="1"/>
    <col min="7426" max="7428" width="34.6640625" style="28" customWidth="1"/>
    <col min="7429" max="7429" width="67.83203125" style="28" customWidth="1"/>
    <col min="7430" max="7430" width="79.33203125" style="28" customWidth="1"/>
    <col min="7431" max="7431" width="59" style="28" customWidth="1"/>
    <col min="7432" max="7432" width="53.1640625" style="28" customWidth="1"/>
    <col min="7433" max="7436" width="37.6640625" style="28" customWidth="1"/>
    <col min="7437" max="7437" width="38.1640625" style="28" customWidth="1"/>
    <col min="7438" max="7438" width="36.33203125" style="28" customWidth="1"/>
    <col min="7439" max="7439" width="36" style="28" customWidth="1"/>
    <col min="7440" max="7440" width="37.1640625" style="28" customWidth="1"/>
    <col min="7441" max="7451" width="31.83203125" style="28" customWidth="1"/>
    <col min="7452" max="7452" width="29.6640625" style="28" customWidth="1"/>
    <col min="7453" max="7453" width="27.1640625" style="28" customWidth="1"/>
    <col min="7454" max="7454" width="29.6640625" style="28" customWidth="1"/>
    <col min="7455" max="7458" width="24.1640625" style="28" customWidth="1"/>
    <col min="7459" max="7679" width="10.6640625" style="28"/>
    <col min="7680" max="7680" width="25.83203125" style="28" customWidth="1"/>
    <col min="7681" max="7681" width="81.33203125" style="28" customWidth="1"/>
    <col min="7682" max="7684" width="34.6640625" style="28" customWidth="1"/>
    <col min="7685" max="7685" width="67.83203125" style="28" customWidth="1"/>
    <col min="7686" max="7686" width="79.33203125" style="28" customWidth="1"/>
    <col min="7687" max="7687" width="59" style="28" customWidth="1"/>
    <col min="7688" max="7688" width="53.1640625" style="28" customWidth="1"/>
    <col min="7689" max="7692" width="37.6640625" style="28" customWidth="1"/>
    <col min="7693" max="7693" width="38.1640625" style="28" customWidth="1"/>
    <col min="7694" max="7694" width="36.33203125" style="28" customWidth="1"/>
    <col min="7695" max="7695" width="36" style="28" customWidth="1"/>
    <col min="7696" max="7696" width="37.1640625" style="28" customWidth="1"/>
    <col min="7697" max="7707" width="31.83203125" style="28" customWidth="1"/>
    <col min="7708" max="7708" width="29.6640625" style="28" customWidth="1"/>
    <col min="7709" max="7709" width="27.1640625" style="28" customWidth="1"/>
    <col min="7710" max="7710" width="29.6640625" style="28" customWidth="1"/>
    <col min="7711" max="7714" width="24.1640625" style="28" customWidth="1"/>
    <col min="7715" max="7935" width="10.6640625" style="28"/>
    <col min="7936" max="7936" width="25.83203125" style="28" customWidth="1"/>
    <col min="7937" max="7937" width="81.33203125" style="28" customWidth="1"/>
    <col min="7938" max="7940" width="34.6640625" style="28" customWidth="1"/>
    <col min="7941" max="7941" width="67.83203125" style="28" customWidth="1"/>
    <col min="7942" max="7942" width="79.33203125" style="28" customWidth="1"/>
    <col min="7943" max="7943" width="59" style="28" customWidth="1"/>
    <col min="7944" max="7944" width="53.1640625" style="28" customWidth="1"/>
    <col min="7945" max="7948" width="37.6640625" style="28" customWidth="1"/>
    <col min="7949" max="7949" width="38.1640625" style="28" customWidth="1"/>
    <col min="7950" max="7950" width="36.33203125" style="28" customWidth="1"/>
    <col min="7951" max="7951" width="36" style="28" customWidth="1"/>
    <col min="7952" max="7952" width="37.1640625" style="28" customWidth="1"/>
    <col min="7953" max="7963" width="31.83203125" style="28" customWidth="1"/>
    <col min="7964" max="7964" width="29.6640625" style="28" customWidth="1"/>
    <col min="7965" max="7965" width="27.1640625" style="28" customWidth="1"/>
    <col min="7966" max="7966" width="29.6640625" style="28" customWidth="1"/>
    <col min="7967" max="7970" width="24.1640625" style="28" customWidth="1"/>
    <col min="7971" max="8191" width="10.6640625" style="28"/>
    <col min="8192" max="8192" width="25.83203125" style="28" customWidth="1"/>
    <col min="8193" max="8193" width="81.33203125" style="28" customWidth="1"/>
    <col min="8194" max="8196" width="34.6640625" style="28" customWidth="1"/>
    <col min="8197" max="8197" width="67.83203125" style="28" customWidth="1"/>
    <col min="8198" max="8198" width="79.33203125" style="28" customWidth="1"/>
    <col min="8199" max="8199" width="59" style="28" customWidth="1"/>
    <col min="8200" max="8200" width="53.1640625" style="28" customWidth="1"/>
    <col min="8201" max="8204" width="37.6640625" style="28" customWidth="1"/>
    <col min="8205" max="8205" width="38.1640625" style="28" customWidth="1"/>
    <col min="8206" max="8206" width="36.33203125" style="28" customWidth="1"/>
    <col min="8207" max="8207" width="36" style="28" customWidth="1"/>
    <col min="8208" max="8208" width="37.1640625" style="28" customWidth="1"/>
    <col min="8209" max="8219" width="31.83203125" style="28" customWidth="1"/>
    <col min="8220" max="8220" width="29.6640625" style="28" customWidth="1"/>
    <col min="8221" max="8221" width="27.1640625" style="28" customWidth="1"/>
    <col min="8222" max="8222" width="29.6640625" style="28" customWidth="1"/>
    <col min="8223" max="8226" width="24.1640625" style="28" customWidth="1"/>
    <col min="8227" max="8447" width="10.6640625" style="28"/>
    <col min="8448" max="8448" width="25.83203125" style="28" customWidth="1"/>
    <col min="8449" max="8449" width="81.33203125" style="28" customWidth="1"/>
    <col min="8450" max="8452" width="34.6640625" style="28" customWidth="1"/>
    <col min="8453" max="8453" width="67.83203125" style="28" customWidth="1"/>
    <col min="8454" max="8454" width="79.33203125" style="28" customWidth="1"/>
    <col min="8455" max="8455" width="59" style="28" customWidth="1"/>
    <col min="8456" max="8456" width="53.1640625" style="28" customWidth="1"/>
    <col min="8457" max="8460" width="37.6640625" style="28" customWidth="1"/>
    <col min="8461" max="8461" width="38.1640625" style="28" customWidth="1"/>
    <col min="8462" max="8462" width="36.33203125" style="28" customWidth="1"/>
    <col min="8463" max="8463" width="36" style="28" customWidth="1"/>
    <col min="8464" max="8464" width="37.1640625" style="28" customWidth="1"/>
    <col min="8465" max="8475" width="31.83203125" style="28" customWidth="1"/>
    <col min="8476" max="8476" width="29.6640625" style="28" customWidth="1"/>
    <col min="8477" max="8477" width="27.1640625" style="28" customWidth="1"/>
    <col min="8478" max="8478" width="29.6640625" style="28" customWidth="1"/>
    <col min="8479" max="8482" width="24.1640625" style="28" customWidth="1"/>
    <col min="8483" max="8703" width="10.6640625" style="28"/>
    <col min="8704" max="8704" width="25.83203125" style="28" customWidth="1"/>
    <col min="8705" max="8705" width="81.33203125" style="28" customWidth="1"/>
    <col min="8706" max="8708" width="34.6640625" style="28" customWidth="1"/>
    <col min="8709" max="8709" width="67.83203125" style="28" customWidth="1"/>
    <col min="8710" max="8710" width="79.33203125" style="28" customWidth="1"/>
    <col min="8711" max="8711" width="59" style="28" customWidth="1"/>
    <col min="8712" max="8712" width="53.1640625" style="28" customWidth="1"/>
    <col min="8713" max="8716" width="37.6640625" style="28" customWidth="1"/>
    <col min="8717" max="8717" width="38.1640625" style="28" customWidth="1"/>
    <col min="8718" max="8718" width="36.33203125" style="28" customWidth="1"/>
    <col min="8719" max="8719" width="36" style="28" customWidth="1"/>
    <col min="8720" max="8720" width="37.1640625" style="28" customWidth="1"/>
    <col min="8721" max="8731" width="31.83203125" style="28" customWidth="1"/>
    <col min="8732" max="8732" width="29.6640625" style="28" customWidth="1"/>
    <col min="8733" max="8733" width="27.1640625" style="28" customWidth="1"/>
    <col min="8734" max="8734" width="29.6640625" style="28" customWidth="1"/>
    <col min="8735" max="8738" width="24.1640625" style="28" customWidth="1"/>
    <col min="8739" max="8959" width="10.6640625" style="28"/>
    <col min="8960" max="8960" width="25.83203125" style="28" customWidth="1"/>
    <col min="8961" max="8961" width="81.33203125" style="28" customWidth="1"/>
    <col min="8962" max="8964" width="34.6640625" style="28" customWidth="1"/>
    <col min="8965" max="8965" width="67.83203125" style="28" customWidth="1"/>
    <col min="8966" max="8966" width="79.33203125" style="28" customWidth="1"/>
    <col min="8967" max="8967" width="59" style="28" customWidth="1"/>
    <col min="8968" max="8968" width="53.1640625" style="28" customWidth="1"/>
    <col min="8969" max="8972" width="37.6640625" style="28" customWidth="1"/>
    <col min="8973" max="8973" width="38.1640625" style="28" customWidth="1"/>
    <col min="8974" max="8974" width="36.33203125" style="28" customWidth="1"/>
    <col min="8975" max="8975" width="36" style="28" customWidth="1"/>
    <col min="8976" max="8976" width="37.1640625" style="28" customWidth="1"/>
    <col min="8977" max="8987" width="31.83203125" style="28" customWidth="1"/>
    <col min="8988" max="8988" width="29.6640625" style="28" customWidth="1"/>
    <col min="8989" max="8989" width="27.1640625" style="28" customWidth="1"/>
    <col min="8990" max="8990" width="29.6640625" style="28" customWidth="1"/>
    <col min="8991" max="8994" width="24.1640625" style="28" customWidth="1"/>
    <col min="8995" max="9215" width="10.6640625" style="28"/>
    <col min="9216" max="9216" width="25.83203125" style="28" customWidth="1"/>
    <col min="9217" max="9217" width="81.33203125" style="28" customWidth="1"/>
    <col min="9218" max="9220" width="34.6640625" style="28" customWidth="1"/>
    <col min="9221" max="9221" width="67.83203125" style="28" customWidth="1"/>
    <col min="9222" max="9222" width="79.33203125" style="28" customWidth="1"/>
    <col min="9223" max="9223" width="59" style="28" customWidth="1"/>
    <col min="9224" max="9224" width="53.1640625" style="28" customWidth="1"/>
    <col min="9225" max="9228" width="37.6640625" style="28" customWidth="1"/>
    <col min="9229" max="9229" width="38.1640625" style="28" customWidth="1"/>
    <col min="9230" max="9230" width="36.33203125" style="28" customWidth="1"/>
    <col min="9231" max="9231" width="36" style="28" customWidth="1"/>
    <col min="9232" max="9232" width="37.1640625" style="28" customWidth="1"/>
    <col min="9233" max="9243" width="31.83203125" style="28" customWidth="1"/>
    <col min="9244" max="9244" width="29.6640625" style="28" customWidth="1"/>
    <col min="9245" max="9245" width="27.1640625" style="28" customWidth="1"/>
    <col min="9246" max="9246" width="29.6640625" style="28" customWidth="1"/>
    <col min="9247" max="9250" width="24.1640625" style="28" customWidth="1"/>
    <col min="9251" max="9471" width="10.6640625" style="28"/>
    <col min="9472" max="9472" width="25.83203125" style="28" customWidth="1"/>
    <col min="9473" max="9473" width="81.33203125" style="28" customWidth="1"/>
    <col min="9474" max="9476" width="34.6640625" style="28" customWidth="1"/>
    <col min="9477" max="9477" width="67.83203125" style="28" customWidth="1"/>
    <col min="9478" max="9478" width="79.33203125" style="28" customWidth="1"/>
    <col min="9479" max="9479" width="59" style="28" customWidth="1"/>
    <col min="9480" max="9480" width="53.1640625" style="28" customWidth="1"/>
    <col min="9481" max="9484" width="37.6640625" style="28" customWidth="1"/>
    <col min="9485" max="9485" width="38.1640625" style="28" customWidth="1"/>
    <col min="9486" max="9486" width="36.33203125" style="28" customWidth="1"/>
    <col min="9487" max="9487" width="36" style="28" customWidth="1"/>
    <col min="9488" max="9488" width="37.1640625" style="28" customWidth="1"/>
    <col min="9489" max="9499" width="31.83203125" style="28" customWidth="1"/>
    <col min="9500" max="9500" width="29.6640625" style="28" customWidth="1"/>
    <col min="9501" max="9501" width="27.1640625" style="28" customWidth="1"/>
    <col min="9502" max="9502" width="29.6640625" style="28" customWidth="1"/>
    <col min="9503" max="9506" width="24.1640625" style="28" customWidth="1"/>
    <col min="9507" max="9727" width="10.6640625" style="28"/>
    <col min="9728" max="9728" width="25.83203125" style="28" customWidth="1"/>
    <col min="9729" max="9729" width="81.33203125" style="28" customWidth="1"/>
    <col min="9730" max="9732" width="34.6640625" style="28" customWidth="1"/>
    <col min="9733" max="9733" width="67.83203125" style="28" customWidth="1"/>
    <col min="9734" max="9734" width="79.33203125" style="28" customWidth="1"/>
    <col min="9735" max="9735" width="59" style="28" customWidth="1"/>
    <col min="9736" max="9736" width="53.1640625" style="28" customWidth="1"/>
    <col min="9737" max="9740" width="37.6640625" style="28" customWidth="1"/>
    <col min="9741" max="9741" width="38.1640625" style="28" customWidth="1"/>
    <col min="9742" max="9742" width="36.33203125" style="28" customWidth="1"/>
    <col min="9743" max="9743" width="36" style="28" customWidth="1"/>
    <col min="9744" max="9744" width="37.1640625" style="28" customWidth="1"/>
    <col min="9745" max="9755" width="31.83203125" style="28" customWidth="1"/>
    <col min="9756" max="9756" width="29.6640625" style="28" customWidth="1"/>
    <col min="9757" max="9757" width="27.1640625" style="28" customWidth="1"/>
    <col min="9758" max="9758" width="29.6640625" style="28" customWidth="1"/>
    <col min="9759" max="9762" width="24.1640625" style="28" customWidth="1"/>
    <col min="9763" max="9983" width="10.6640625" style="28"/>
    <col min="9984" max="9984" width="25.83203125" style="28" customWidth="1"/>
    <col min="9985" max="9985" width="81.33203125" style="28" customWidth="1"/>
    <col min="9986" max="9988" width="34.6640625" style="28" customWidth="1"/>
    <col min="9989" max="9989" width="67.83203125" style="28" customWidth="1"/>
    <col min="9990" max="9990" width="79.33203125" style="28" customWidth="1"/>
    <col min="9991" max="9991" width="59" style="28" customWidth="1"/>
    <col min="9992" max="9992" width="53.1640625" style="28" customWidth="1"/>
    <col min="9993" max="9996" width="37.6640625" style="28" customWidth="1"/>
    <col min="9997" max="9997" width="38.1640625" style="28" customWidth="1"/>
    <col min="9998" max="9998" width="36.33203125" style="28" customWidth="1"/>
    <col min="9999" max="9999" width="36" style="28" customWidth="1"/>
    <col min="10000" max="10000" width="37.1640625" style="28" customWidth="1"/>
    <col min="10001" max="10011" width="31.83203125" style="28" customWidth="1"/>
    <col min="10012" max="10012" width="29.6640625" style="28" customWidth="1"/>
    <col min="10013" max="10013" width="27.1640625" style="28" customWidth="1"/>
    <col min="10014" max="10014" width="29.6640625" style="28" customWidth="1"/>
    <col min="10015" max="10018" width="24.1640625" style="28" customWidth="1"/>
    <col min="10019" max="10239" width="10.6640625" style="28"/>
    <col min="10240" max="10240" width="25.83203125" style="28" customWidth="1"/>
    <col min="10241" max="10241" width="81.33203125" style="28" customWidth="1"/>
    <col min="10242" max="10244" width="34.6640625" style="28" customWidth="1"/>
    <col min="10245" max="10245" width="67.83203125" style="28" customWidth="1"/>
    <col min="10246" max="10246" width="79.33203125" style="28" customWidth="1"/>
    <col min="10247" max="10247" width="59" style="28" customWidth="1"/>
    <col min="10248" max="10248" width="53.1640625" style="28" customWidth="1"/>
    <col min="10249" max="10252" width="37.6640625" style="28" customWidth="1"/>
    <col min="10253" max="10253" width="38.1640625" style="28" customWidth="1"/>
    <col min="10254" max="10254" width="36.33203125" style="28" customWidth="1"/>
    <col min="10255" max="10255" width="36" style="28" customWidth="1"/>
    <col min="10256" max="10256" width="37.1640625" style="28" customWidth="1"/>
    <col min="10257" max="10267" width="31.83203125" style="28" customWidth="1"/>
    <col min="10268" max="10268" width="29.6640625" style="28" customWidth="1"/>
    <col min="10269" max="10269" width="27.1640625" style="28" customWidth="1"/>
    <col min="10270" max="10270" width="29.6640625" style="28" customWidth="1"/>
    <col min="10271" max="10274" width="24.1640625" style="28" customWidth="1"/>
    <col min="10275" max="10495" width="10.6640625" style="28"/>
    <col min="10496" max="10496" width="25.83203125" style="28" customWidth="1"/>
    <col min="10497" max="10497" width="81.33203125" style="28" customWidth="1"/>
    <col min="10498" max="10500" width="34.6640625" style="28" customWidth="1"/>
    <col min="10501" max="10501" width="67.83203125" style="28" customWidth="1"/>
    <col min="10502" max="10502" width="79.33203125" style="28" customWidth="1"/>
    <col min="10503" max="10503" width="59" style="28" customWidth="1"/>
    <col min="10504" max="10504" width="53.1640625" style="28" customWidth="1"/>
    <col min="10505" max="10508" width="37.6640625" style="28" customWidth="1"/>
    <col min="10509" max="10509" width="38.1640625" style="28" customWidth="1"/>
    <col min="10510" max="10510" width="36.33203125" style="28" customWidth="1"/>
    <col min="10511" max="10511" width="36" style="28" customWidth="1"/>
    <col min="10512" max="10512" width="37.1640625" style="28" customWidth="1"/>
    <col min="10513" max="10523" width="31.83203125" style="28" customWidth="1"/>
    <col min="10524" max="10524" width="29.6640625" style="28" customWidth="1"/>
    <col min="10525" max="10525" width="27.1640625" style="28" customWidth="1"/>
    <col min="10526" max="10526" width="29.6640625" style="28" customWidth="1"/>
    <col min="10527" max="10530" width="24.1640625" style="28" customWidth="1"/>
    <col min="10531" max="10751" width="10.6640625" style="28"/>
    <col min="10752" max="10752" width="25.83203125" style="28" customWidth="1"/>
    <col min="10753" max="10753" width="81.33203125" style="28" customWidth="1"/>
    <col min="10754" max="10756" width="34.6640625" style="28" customWidth="1"/>
    <col min="10757" max="10757" width="67.83203125" style="28" customWidth="1"/>
    <col min="10758" max="10758" width="79.33203125" style="28" customWidth="1"/>
    <col min="10759" max="10759" width="59" style="28" customWidth="1"/>
    <col min="10760" max="10760" width="53.1640625" style="28" customWidth="1"/>
    <col min="10761" max="10764" width="37.6640625" style="28" customWidth="1"/>
    <col min="10765" max="10765" width="38.1640625" style="28" customWidth="1"/>
    <col min="10766" max="10766" width="36.33203125" style="28" customWidth="1"/>
    <col min="10767" max="10767" width="36" style="28" customWidth="1"/>
    <col min="10768" max="10768" width="37.1640625" style="28" customWidth="1"/>
    <col min="10769" max="10779" width="31.83203125" style="28" customWidth="1"/>
    <col min="10780" max="10780" width="29.6640625" style="28" customWidth="1"/>
    <col min="10781" max="10781" width="27.1640625" style="28" customWidth="1"/>
    <col min="10782" max="10782" width="29.6640625" style="28" customWidth="1"/>
    <col min="10783" max="10786" width="24.1640625" style="28" customWidth="1"/>
    <col min="10787" max="11007" width="10.6640625" style="28"/>
    <col min="11008" max="11008" width="25.83203125" style="28" customWidth="1"/>
    <col min="11009" max="11009" width="81.33203125" style="28" customWidth="1"/>
    <col min="11010" max="11012" width="34.6640625" style="28" customWidth="1"/>
    <col min="11013" max="11013" width="67.83203125" style="28" customWidth="1"/>
    <col min="11014" max="11014" width="79.33203125" style="28" customWidth="1"/>
    <col min="11015" max="11015" width="59" style="28" customWidth="1"/>
    <col min="11016" max="11016" width="53.1640625" style="28" customWidth="1"/>
    <col min="11017" max="11020" width="37.6640625" style="28" customWidth="1"/>
    <col min="11021" max="11021" width="38.1640625" style="28" customWidth="1"/>
    <col min="11022" max="11022" width="36.33203125" style="28" customWidth="1"/>
    <col min="11023" max="11023" width="36" style="28" customWidth="1"/>
    <col min="11024" max="11024" width="37.1640625" style="28" customWidth="1"/>
    <col min="11025" max="11035" width="31.83203125" style="28" customWidth="1"/>
    <col min="11036" max="11036" width="29.6640625" style="28" customWidth="1"/>
    <col min="11037" max="11037" width="27.1640625" style="28" customWidth="1"/>
    <col min="11038" max="11038" width="29.6640625" style="28" customWidth="1"/>
    <col min="11039" max="11042" width="24.1640625" style="28" customWidth="1"/>
    <col min="11043" max="11263" width="10.6640625" style="28"/>
    <col min="11264" max="11264" width="25.83203125" style="28" customWidth="1"/>
    <col min="11265" max="11265" width="81.33203125" style="28" customWidth="1"/>
    <col min="11266" max="11268" width="34.6640625" style="28" customWidth="1"/>
    <col min="11269" max="11269" width="67.83203125" style="28" customWidth="1"/>
    <col min="11270" max="11270" width="79.33203125" style="28" customWidth="1"/>
    <col min="11271" max="11271" width="59" style="28" customWidth="1"/>
    <col min="11272" max="11272" width="53.1640625" style="28" customWidth="1"/>
    <col min="11273" max="11276" width="37.6640625" style="28" customWidth="1"/>
    <col min="11277" max="11277" width="38.1640625" style="28" customWidth="1"/>
    <col min="11278" max="11278" width="36.33203125" style="28" customWidth="1"/>
    <col min="11279" max="11279" width="36" style="28" customWidth="1"/>
    <col min="11280" max="11280" width="37.1640625" style="28" customWidth="1"/>
    <col min="11281" max="11291" width="31.83203125" style="28" customWidth="1"/>
    <col min="11292" max="11292" width="29.6640625" style="28" customWidth="1"/>
    <col min="11293" max="11293" width="27.1640625" style="28" customWidth="1"/>
    <col min="11294" max="11294" width="29.6640625" style="28" customWidth="1"/>
    <col min="11295" max="11298" width="24.1640625" style="28" customWidth="1"/>
    <col min="11299" max="11519" width="10.6640625" style="28"/>
    <col min="11520" max="11520" width="25.83203125" style="28" customWidth="1"/>
    <col min="11521" max="11521" width="81.33203125" style="28" customWidth="1"/>
    <col min="11522" max="11524" width="34.6640625" style="28" customWidth="1"/>
    <col min="11525" max="11525" width="67.83203125" style="28" customWidth="1"/>
    <col min="11526" max="11526" width="79.33203125" style="28" customWidth="1"/>
    <col min="11527" max="11527" width="59" style="28" customWidth="1"/>
    <col min="11528" max="11528" width="53.1640625" style="28" customWidth="1"/>
    <col min="11529" max="11532" width="37.6640625" style="28" customWidth="1"/>
    <col min="11533" max="11533" width="38.1640625" style="28" customWidth="1"/>
    <col min="11534" max="11534" width="36.33203125" style="28" customWidth="1"/>
    <col min="11535" max="11535" width="36" style="28" customWidth="1"/>
    <col min="11536" max="11536" width="37.1640625" style="28" customWidth="1"/>
    <col min="11537" max="11547" width="31.83203125" style="28" customWidth="1"/>
    <col min="11548" max="11548" width="29.6640625" style="28" customWidth="1"/>
    <col min="11549" max="11549" width="27.1640625" style="28" customWidth="1"/>
    <col min="11550" max="11550" width="29.6640625" style="28" customWidth="1"/>
    <col min="11551" max="11554" width="24.1640625" style="28" customWidth="1"/>
    <col min="11555" max="11775" width="10.6640625" style="28"/>
    <col min="11776" max="11776" width="25.83203125" style="28" customWidth="1"/>
    <col min="11777" max="11777" width="81.33203125" style="28" customWidth="1"/>
    <col min="11778" max="11780" width="34.6640625" style="28" customWidth="1"/>
    <col min="11781" max="11781" width="67.83203125" style="28" customWidth="1"/>
    <col min="11782" max="11782" width="79.33203125" style="28" customWidth="1"/>
    <col min="11783" max="11783" width="59" style="28" customWidth="1"/>
    <col min="11784" max="11784" width="53.1640625" style="28" customWidth="1"/>
    <col min="11785" max="11788" width="37.6640625" style="28" customWidth="1"/>
    <col min="11789" max="11789" width="38.1640625" style="28" customWidth="1"/>
    <col min="11790" max="11790" width="36.33203125" style="28" customWidth="1"/>
    <col min="11791" max="11791" width="36" style="28" customWidth="1"/>
    <col min="11792" max="11792" width="37.1640625" style="28" customWidth="1"/>
    <col min="11793" max="11803" width="31.83203125" style="28" customWidth="1"/>
    <col min="11804" max="11804" width="29.6640625" style="28" customWidth="1"/>
    <col min="11805" max="11805" width="27.1640625" style="28" customWidth="1"/>
    <col min="11806" max="11806" width="29.6640625" style="28" customWidth="1"/>
    <col min="11807" max="11810" width="24.1640625" style="28" customWidth="1"/>
    <col min="11811" max="12031" width="10.6640625" style="28"/>
    <col min="12032" max="12032" width="25.83203125" style="28" customWidth="1"/>
    <col min="12033" max="12033" width="81.33203125" style="28" customWidth="1"/>
    <col min="12034" max="12036" width="34.6640625" style="28" customWidth="1"/>
    <col min="12037" max="12037" width="67.83203125" style="28" customWidth="1"/>
    <col min="12038" max="12038" width="79.33203125" style="28" customWidth="1"/>
    <col min="12039" max="12039" width="59" style="28" customWidth="1"/>
    <col min="12040" max="12040" width="53.1640625" style="28" customWidth="1"/>
    <col min="12041" max="12044" width="37.6640625" style="28" customWidth="1"/>
    <col min="12045" max="12045" width="38.1640625" style="28" customWidth="1"/>
    <col min="12046" max="12046" width="36.33203125" style="28" customWidth="1"/>
    <col min="12047" max="12047" width="36" style="28" customWidth="1"/>
    <col min="12048" max="12048" width="37.1640625" style="28" customWidth="1"/>
    <col min="12049" max="12059" width="31.83203125" style="28" customWidth="1"/>
    <col min="12060" max="12060" width="29.6640625" style="28" customWidth="1"/>
    <col min="12061" max="12061" width="27.1640625" style="28" customWidth="1"/>
    <col min="12062" max="12062" width="29.6640625" style="28" customWidth="1"/>
    <col min="12063" max="12066" width="24.1640625" style="28" customWidth="1"/>
    <col min="12067" max="12287" width="10.6640625" style="28"/>
    <col min="12288" max="12288" width="25.83203125" style="28" customWidth="1"/>
    <col min="12289" max="12289" width="81.33203125" style="28" customWidth="1"/>
    <col min="12290" max="12292" width="34.6640625" style="28" customWidth="1"/>
    <col min="12293" max="12293" width="67.83203125" style="28" customWidth="1"/>
    <col min="12294" max="12294" width="79.33203125" style="28" customWidth="1"/>
    <col min="12295" max="12295" width="59" style="28" customWidth="1"/>
    <col min="12296" max="12296" width="53.1640625" style="28" customWidth="1"/>
    <col min="12297" max="12300" width="37.6640625" style="28" customWidth="1"/>
    <col min="12301" max="12301" width="38.1640625" style="28" customWidth="1"/>
    <col min="12302" max="12302" width="36.33203125" style="28" customWidth="1"/>
    <col min="12303" max="12303" width="36" style="28" customWidth="1"/>
    <col min="12304" max="12304" width="37.1640625" style="28" customWidth="1"/>
    <col min="12305" max="12315" width="31.83203125" style="28" customWidth="1"/>
    <col min="12316" max="12316" width="29.6640625" style="28" customWidth="1"/>
    <col min="12317" max="12317" width="27.1640625" style="28" customWidth="1"/>
    <col min="12318" max="12318" width="29.6640625" style="28" customWidth="1"/>
    <col min="12319" max="12322" width="24.1640625" style="28" customWidth="1"/>
    <col min="12323" max="12543" width="10.6640625" style="28"/>
    <col min="12544" max="12544" width="25.83203125" style="28" customWidth="1"/>
    <col min="12545" max="12545" width="81.33203125" style="28" customWidth="1"/>
    <col min="12546" max="12548" width="34.6640625" style="28" customWidth="1"/>
    <col min="12549" max="12549" width="67.83203125" style="28" customWidth="1"/>
    <col min="12550" max="12550" width="79.33203125" style="28" customWidth="1"/>
    <col min="12551" max="12551" width="59" style="28" customWidth="1"/>
    <col min="12552" max="12552" width="53.1640625" style="28" customWidth="1"/>
    <col min="12553" max="12556" width="37.6640625" style="28" customWidth="1"/>
    <col min="12557" max="12557" width="38.1640625" style="28" customWidth="1"/>
    <col min="12558" max="12558" width="36.33203125" style="28" customWidth="1"/>
    <col min="12559" max="12559" width="36" style="28" customWidth="1"/>
    <col min="12560" max="12560" width="37.1640625" style="28" customWidth="1"/>
    <col min="12561" max="12571" width="31.83203125" style="28" customWidth="1"/>
    <col min="12572" max="12572" width="29.6640625" style="28" customWidth="1"/>
    <col min="12573" max="12573" width="27.1640625" style="28" customWidth="1"/>
    <col min="12574" max="12574" width="29.6640625" style="28" customWidth="1"/>
    <col min="12575" max="12578" width="24.1640625" style="28" customWidth="1"/>
    <col min="12579" max="12799" width="10.6640625" style="28"/>
    <col min="12800" max="12800" width="25.83203125" style="28" customWidth="1"/>
    <col min="12801" max="12801" width="81.33203125" style="28" customWidth="1"/>
    <col min="12802" max="12804" width="34.6640625" style="28" customWidth="1"/>
    <col min="12805" max="12805" width="67.83203125" style="28" customWidth="1"/>
    <col min="12806" max="12806" width="79.33203125" style="28" customWidth="1"/>
    <col min="12807" max="12807" width="59" style="28" customWidth="1"/>
    <col min="12808" max="12808" width="53.1640625" style="28" customWidth="1"/>
    <col min="12809" max="12812" width="37.6640625" style="28" customWidth="1"/>
    <col min="12813" max="12813" width="38.1640625" style="28" customWidth="1"/>
    <col min="12814" max="12814" width="36.33203125" style="28" customWidth="1"/>
    <col min="12815" max="12815" width="36" style="28" customWidth="1"/>
    <col min="12816" max="12816" width="37.1640625" style="28" customWidth="1"/>
    <col min="12817" max="12827" width="31.83203125" style="28" customWidth="1"/>
    <col min="12828" max="12828" width="29.6640625" style="28" customWidth="1"/>
    <col min="12829" max="12829" width="27.1640625" style="28" customWidth="1"/>
    <col min="12830" max="12830" width="29.6640625" style="28" customWidth="1"/>
    <col min="12831" max="12834" width="24.1640625" style="28" customWidth="1"/>
    <col min="12835" max="13055" width="10.6640625" style="28"/>
    <col min="13056" max="13056" width="25.83203125" style="28" customWidth="1"/>
    <col min="13057" max="13057" width="81.33203125" style="28" customWidth="1"/>
    <col min="13058" max="13060" width="34.6640625" style="28" customWidth="1"/>
    <col min="13061" max="13061" width="67.83203125" style="28" customWidth="1"/>
    <col min="13062" max="13062" width="79.33203125" style="28" customWidth="1"/>
    <col min="13063" max="13063" width="59" style="28" customWidth="1"/>
    <col min="13064" max="13064" width="53.1640625" style="28" customWidth="1"/>
    <col min="13065" max="13068" width="37.6640625" style="28" customWidth="1"/>
    <col min="13069" max="13069" width="38.1640625" style="28" customWidth="1"/>
    <col min="13070" max="13070" width="36.33203125" style="28" customWidth="1"/>
    <col min="13071" max="13071" width="36" style="28" customWidth="1"/>
    <col min="13072" max="13072" width="37.1640625" style="28" customWidth="1"/>
    <col min="13073" max="13083" width="31.83203125" style="28" customWidth="1"/>
    <col min="13084" max="13084" width="29.6640625" style="28" customWidth="1"/>
    <col min="13085" max="13085" width="27.1640625" style="28" customWidth="1"/>
    <col min="13086" max="13086" width="29.6640625" style="28" customWidth="1"/>
    <col min="13087" max="13090" width="24.1640625" style="28" customWidth="1"/>
    <col min="13091" max="13311" width="10.6640625" style="28"/>
    <col min="13312" max="13312" width="25.83203125" style="28" customWidth="1"/>
    <col min="13313" max="13313" width="81.33203125" style="28" customWidth="1"/>
    <col min="13314" max="13316" width="34.6640625" style="28" customWidth="1"/>
    <col min="13317" max="13317" width="67.83203125" style="28" customWidth="1"/>
    <col min="13318" max="13318" width="79.33203125" style="28" customWidth="1"/>
    <col min="13319" max="13319" width="59" style="28" customWidth="1"/>
    <col min="13320" max="13320" width="53.1640625" style="28" customWidth="1"/>
    <col min="13321" max="13324" width="37.6640625" style="28" customWidth="1"/>
    <col min="13325" max="13325" width="38.1640625" style="28" customWidth="1"/>
    <col min="13326" max="13326" width="36.33203125" style="28" customWidth="1"/>
    <col min="13327" max="13327" width="36" style="28" customWidth="1"/>
    <col min="13328" max="13328" width="37.1640625" style="28" customWidth="1"/>
    <col min="13329" max="13339" width="31.83203125" style="28" customWidth="1"/>
    <col min="13340" max="13340" width="29.6640625" style="28" customWidth="1"/>
    <col min="13341" max="13341" width="27.1640625" style="28" customWidth="1"/>
    <col min="13342" max="13342" width="29.6640625" style="28" customWidth="1"/>
    <col min="13343" max="13346" width="24.1640625" style="28" customWidth="1"/>
    <col min="13347" max="13567" width="10.6640625" style="28"/>
    <col min="13568" max="13568" width="25.83203125" style="28" customWidth="1"/>
    <col min="13569" max="13569" width="81.33203125" style="28" customWidth="1"/>
    <col min="13570" max="13572" width="34.6640625" style="28" customWidth="1"/>
    <col min="13573" max="13573" width="67.83203125" style="28" customWidth="1"/>
    <col min="13574" max="13574" width="79.33203125" style="28" customWidth="1"/>
    <col min="13575" max="13575" width="59" style="28" customWidth="1"/>
    <col min="13576" max="13576" width="53.1640625" style="28" customWidth="1"/>
    <col min="13577" max="13580" width="37.6640625" style="28" customWidth="1"/>
    <col min="13581" max="13581" width="38.1640625" style="28" customWidth="1"/>
    <col min="13582" max="13582" width="36.33203125" style="28" customWidth="1"/>
    <col min="13583" max="13583" width="36" style="28" customWidth="1"/>
    <col min="13584" max="13584" width="37.1640625" style="28" customWidth="1"/>
    <col min="13585" max="13595" width="31.83203125" style="28" customWidth="1"/>
    <col min="13596" max="13596" width="29.6640625" style="28" customWidth="1"/>
    <col min="13597" max="13597" width="27.1640625" style="28" customWidth="1"/>
    <col min="13598" max="13598" width="29.6640625" style="28" customWidth="1"/>
    <col min="13599" max="13602" width="24.1640625" style="28" customWidth="1"/>
    <col min="13603" max="13823" width="10.6640625" style="28"/>
    <col min="13824" max="13824" width="25.83203125" style="28" customWidth="1"/>
    <col min="13825" max="13825" width="81.33203125" style="28" customWidth="1"/>
    <col min="13826" max="13828" width="34.6640625" style="28" customWidth="1"/>
    <col min="13829" max="13829" width="67.83203125" style="28" customWidth="1"/>
    <col min="13830" max="13830" width="79.33203125" style="28" customWidth="1"/>
    <col min="13831" max="13831" width="59" style="28" customWidth="1"/>
    <col min="13832" max="13832" width="53.1640625" style="28" customWidth="1"/>
    <col min="13833" max="13836" width="37.6640625" style="28" customWidth="1"/>
    <col min="13837" max="13837" width="38.1640625" style="28" customWidth="1"/>
    <col min="13838" max="13838" width="36.33203125" style="28" customWidth="1"/>
    <col min="13839" max="13839" width="36" style="28" customWidth="1"/>
    <col min="13840" max="13840" width="37.1640625" style="28" customWidth="1"/>
    <col min="13841" max="13851" width="31.83203125" style="28" customWidth="1"/>
    <col min="13852" max="13852" width="29.6640625" style="28" customWidth="1"/>
    <col min="13853" max="13853" width="27.1640625" style="28" customWidth="1"/>
    <col min="13854" max="13854" width="29.6640625" style="28" customWidth="1"/>
    <col min="13855" max="13858" width="24.1640625" style="28" customWidth="1"/>
    <col min="13859" max="14079" width="10.6640625" style="28"/>
    <col min="14080" max="14080" width="25.83203125" style="28" customWidth="1"/>
    <col min="14081" max="14081" width="81.33203125" style="28" customWidth="1"/>
    <col min="14082" max="14084" width="34.6640625" style="28" customWidth="1"/>
    <col min="14085" max="14085" width="67.83203125" style="28" customWidth="1"/>
    <col min="14086" max="14086" width="79.33203125" style="28" customWidth="1"/>
    <col min="14087" max="14087" width="59" style="28" customWidth="1"/>
    <col min="14088" max="14088" width="53.1640625" style="28" customWidth="1"/>
    <col min="14089" max="14092" width="37.6640625" style="28" customWidth="1"/>
    <col min="14093" max="14093" width="38.1640625" style="28" customWidth="1"/>
    <col min="14094" max="14094" width="36.33203125" style="28" customWidth="1"/>
    <col min="14095" max="14095" width="36" style="28" customWidth="1"/>
    <col min="14096" max="14096" width="37.1640625" style="28" customWidth="1"/>
    <col min="14097" max="14107" width="31.83203125" style="28" customWidth="1"/>
    <col min="14108" max="14108" width="29.6640625" style="28" customWidth="1"/>
    <col min="14109" max="14109" width="27.1640625" style="28" customWidth="1"/>
    <col min="14110" max="14110" width="29.6640625" style="28" customWidth="1"/>
    <col min="14111" max="14114" width="24.1640625" style="28" customWidth="1"/>
    <col min="14115" max="14335" width="10.6640625" style="28"/>
    <col min="14336" max="14336" width="25.83203125" style="28" customWidth="1"/>
    <col min="14337" max="14337" width="81.33203125" style="28" customWidth="1"/>
    <col min="14338" max="14340" width="34.6640625" style="28" customWidth="1"/>
    <col min="14341" max="14341" width="67.83203125" style="28" customWidth="1"/>
    <col min="14342" max="14342" width="79.33203125" style="28" customWidth="1"/>
    <col min="14343" max="14343" width="59" style="28" customWidth="1"/>
    <col min="14344" max="14344" width="53.1640625" style="28" customWidth="1"/>
    <col min="14345" max="14348" width="37.6640625" style="28" customWidth="1"/>
    <col min="14349" max="14349" width="38.1640625" style="28" customWidth="1"/>
    <col min="14350" max="14350" width="36.33203125" style="28" customWidth="1"/>
    <col min="14351" max="14351" width="36" style="28" customWidth="1"/>
    <col min="14352" max="14352" width="37.1640625" style="28" customWidth="1"/>
    <col min="14353" max="14363" width="31.83203125" style="28" customWidth="1"/>
    <col min="14364" max="14364" width="29.6640625" style="28" customWidth="1"/>
    <col min="14365" max="14365" width="27.1640625" style="28" customWidth="1"/>
    <col min="14366" max="14366" width="29.6640625" style="28" customWidth="1"/>
    <col min="14367" max="14370" width="24.1640625" style="28" customWidth="1"/>
    <col min="14371" max="14591" width="10.6640625" style="28"/>
    <col min="14592" max="14592" width="25.83203125" style="28" customWidth="1"/>
    <col min="14593" max="14593" width="81.33203125" style="28" customWidth="1"/>
    <col min="14594" max="14596" width="34.6640625" style="28" customWidth="1"/>
    <col min="14597" max="14597" width="67.83203125" style="28" customWidth="1"/>
    <col min="14598" max="14598" width="79.33203125" style="28" customWidth="1"/>
    <col min="14599" max="14599" width="59" style="28" customWidth="1"/>
    <col min="14600" max="14600" width="53.1640625" style="28" customWidth="1"/>
    <col min="14601" max="14604" width="37.6640625" style="28" customWidth="1"/>
    <col min="14605" max="14605" width="38.1640625" style="28" customWidth="1"/>
    <col min="14606" max="14606" width="36.33203125" style="28" customWidth="1"/>
    <col min="14607" max="14607" width="36" style="28" customWidth="1"/>
    <col min="14608" max="14608" width="37.1640625" style="28" customWidth="1"/>
    <col min="14609" max="14619" width="31.83203125" style="28" customWidth="1"/>
    <col min="14620" max="14620" width="29.6640625" style="28" customWidth="1"/>
    <col min="14621" max="14621" width="27.1640625" style="28" customWidth="1"/>
    <col min="14622" max="14622" width="29.6640625" style="28" customWidth="1"/>
    <col min="14623" max="14626" width="24.1640625" style="28" customWidth="1"/>
    <col min="14627" max="14847" width="10.6640625" style="28"/>
    <col min="14848" max="14848" width="25.83203125" style="28" customWidth="1"/>
    <col min="14849" max="14849" width="81.33203125" style="28" customWidth="1"/>
    <col min="14850" max="14852" width="34.6640625" style="28" customWidth="1"/>
    <col min="14853" max="14853" width="67.83203125" style="28" customWidth="1"/>
    <col min="14854" max="14854" width="79.33203125" style="28" customWidth="1"/>
    <col min="14855" max="14855" width="59" style="28" customWidth="1"/>
    <col min="14856" max="14856" width="53.1640625" style="28" customWidth="1"/>
    <col min="14857" max="14860" width="37.6640625" style="28" customWidth="1"/>
    <col min="14861" max="14861" width="38.1640625" style="28" customWidth="1"/>
    <col min="14862" max="14862" width="36.33203125" style="28" customWidth="1"/>
    <col min="14863" max="14863" width="36" style="28" customWidth="1"/>
    <col min="14864" max="14864" width="37.1640625" style="28" customWidth="1"/>
    <col min="14865" max="14875" width="31.83203125" style="28" customWidth="1"/>
    <col min="14876" max="14876" width="29.6640625" style="28" customWidth="1"/>
    <col min="14877" max="14877" width="27.1640625" style="28" customWidth="1"/>
    <col min="14878" max="14878" width="29.6640625" style="28" customWidth="1"/>
    <col min="14879" max="14882" width="24.1640625" style="28" customWidth="1"/>
    <col min="14883" max="15103" width="10.6640625" style="28"/>
    <col min="15104" max="15104" width="25.83203125" style="28" customWidth="1"/>
    <col min="15105" max="15105" width="81.33203125" style="28" customWidth="1"/>
    <col min="15106" max="15108" width="34.6640625" style="28" customWidth="1"/>
    <col min="15109" max="15109" width="67.83203125" style="28" customWidth="1"/>
    <col min="15110" max="15110" width="79.33203125" style="28" customWidth="1"/>
    <col min="15111" max="15111" width="59" style="28" customWidth="1"/>
    <col min="15112" max="15112" width="53.1640625" style="28" customWidth="1"/>
    <col min="15113" max="15116" width="37.6640625" style="28" customWidth="1"/>
    <col min="15117" max="15117" width="38.1640625" style="28" customWidth="1"/>
    <col min="15118" max="15118" width="36.33203125" style="28" customWidth="1"/>
    <col min="15119" max="15119" width="36" style="28" customWidth="1"/>
    <col min="15120" max="15120" width="37.1640625" style="28" customWidth="1"/>
    <col min="15121" max="15131" width="31.83203125" style="28" customWidth="1"/>
    <col min="15132" max="15132" width="29.6640625" style="28" customWidth="1"/>
    <col min="15133" max="15133" width="27.1640625" style="28" customWidth="1"/>
    <col min="15134" max="15134" width="29.6640625" style="28" customWidth="1"/>
    <col min="15135" max="15138" width="24.1640625" style="28" customWidth="1"/>
    <col min="15139" max="15359" width="10.6640625" style="28"/>
    <col min="15360" max="15360" width="25.83203125" style="28" customWidth="1"/>
    <col min="15361" max="15361" width="81.33203125" style="28" customWidth="1"/>
    <col min="15362" max="15364" width="34.6640625" style="28" customWidth="1"/>
    <col min="15365" max="15365" width="67.83203125" style="28" customWidth="1"/>
    <col min="15366" max="15366" width="79.33203125" style="28" customWidth="1"/>
    <col min="15367" max="15367" width="59" style="28" customWidth="1"/>
    <col min="15368" max="15368" width="53.1640625" style="28" customWidth="1"/>
    <col min="15369" max="15372" width="37.6640625" style="28" customWidth="1"/>
    <col min="15373" max="15373" width="38.1640625" style="28" customWidth="1"/>
    <col min="15374" max="15374" width="36.33203125" style="28" customWidth="1"/>
    <col min="15375" max="15375" width="36" style="28" customWidth="1"/>
    <col min="15376" max="15376" width="37.1640625" style="28" customWidth="1"/>
    <col min="15377" max="15387" width="31.83203125" style="28" customWidth="1"/>
    <col min="15388" max="15388" width="29.6640625" style="28" customWidth="1"/>
    <col min="15389" max="15389" width="27.1640625" style="28" customWidth="1"/>
    <col min="15390" max="15390" width="29.6640625" style="28" customWidth="1"/>
    <col min="15391" max="15394" width="24.1640625" style="28" customWidth="1"/>
    <col min="15395" max="15615" width="10.6640625" style="28"/>
    <col min="15616" max="15616" width="25.83203125" style="28" customWidth="1"/>
    <col min="15617" max="15617" width="81.33203125" style="28" customWidth="1"/>
    <col min="15618" max="15620" width="34.6640625" style="28" customWidth="1"/>
    <col min="15621" max="15621" width="67.83203125" style="28" customWidth="1"/>
    <col min="15622" max="15622" width="79.33203125" style="28" customWidth="1"/>
    <col min="15623" max="15623" width="59" style="28" customWidth="1"/>
    <col min="15624" max="15624" width="53.1640625" style="28" customWidth="1"/>
    <col min="15625" max="15628" width="37.6640625" style="28" customWidth="1"/>
    <col min="15629" max="15629" width="38.1640625" style="28" customWidth="1"/>
    <col min="15630" max="15630" width="36.33203125" style="28" customWidth="1"/>
    <col min="15631" max="15631" width="36" style="28" customWidth="1"/>
    <col min="15632" max="15632" width="37.1640625" style="28" customWidth="1"/>
    <col min="15633" max="15643" width="31.83203125" style="28" customWidth="1"/>
    <col min="15644" max="15644" width="29.6640625" style="28" customWidth="1"/>
    <col min="15645" max="15645" width="27.1640625" style="28" customWidth="1"/>
    <col min="15646" max="15646" width="29.6640625" style="28" customWidth="1"/>
    <col min="15647" max="15650" width="24.1640625" style="28" customWidth="1"/>
    <col min="15651" max="15871" width="10.6640625" style="28"/>
    <col min="15872" max="15872" width="25.83203125" style="28" customWidth="1"/>
    <col min="15873" max="15873" width="81.33203125" style="28" customWidth="1"/>
    <col min="15874" max="15876" width="34.6640625" style="28" customWidth="1"/>
    <col min="15877" max="15877" width="67.83203125" style="28" customWidth="1"/>
    <col min="15878" max="15878" width="79.33203125" style="28" customWidth="1"/>
    <col min="15879" max="15879" width="59" style="28" customWidth="1"/>
    <col min="15880" max="15880" width="53.1640625" style="28" customWidth="1"/>
    <col min="15881" max="15884" width="37.6640625" style="28" customWidth="1"/>
    <col min="15885" max="15885" width="38.1640625" style="28" customWidth="1"/>
    <col min="15886" max="15886" width="36.33203125" style="28" customWidth="1"/>
    <col min="15887" max="15887" width="36" style="28" customWidth="1"/>
    <col min="15888" max="15888" width="37.1640625" style="28" customWidth="1"/>
    <col min="15889" max="15899" width="31.83203125" style="28" customWidth="1"/>
    <col min="15900" max="15900" width="29.6640625" style="28" customWidth="1"/>
    <col min="15901" max="15901" width="27.1640625" style="28" customWidth="1"/>
    <col min="15902" max="15902" width="29.6640625" style="28" customWidth="1"/>
    <col min="15903" max="15906" width="24.1640625" style="28" customWidth="1"/>
    <col min="15907" max="16127" width="10.6640625" style="28"/>
    <col min="16128" max="16128" width="25.83203125" style="28" customWidth="1"/>
    <col min="16129" max="16129" width="81.33203125" style="28" customWidth="1"/>
    <col min="16130" max="16132" width="34.6640625" style="28" customWidth="1"/>
    <col min="16133" max="16133" width="67.83203125" style="28" customWidth="1"/>
    <col min="16134" max="16134" width="79.33203125" style="28" customWidth="1"/>
    <col min="16135" max="16135" width="59" style="28" customWidth="1"/>
    <col min="16136" max="16136" width="53.1640625" style="28" customWidth="1"/>
    <col min="16137" max="16140" width="37.6640625" style="28" customWidth="1"/>
    <col min="16141" max="16141" width="38.1640625" style="28" customWidth="1"/>
    <col min="16142" max="16142" width="36.33203125" style="28" customWidth="1"/>
    <col min="16143" max="16143" width="36" style="28" customWidth="1"/>
    <col min="16144" max="16144" width="37.1640625" style="28" customWidth="1"/>
    <col min="16145" max="16155" width="31.83203125" style="28" customWidth="1"/>
    <col min="16156" max="16156" width="29.6640625" style="28" customWidth="1"/>
    <col min="16157" max="16157" width="27.1640625" style="28" customWidth="1"/>
    <col min="16158" max="16158" width="29.6640625" style="28" customWidth="1"/>
    <col min="16159" max="16162" width="24.1640625" style="28" customWidth="1"/>
    <col min="16163" max="16384" width="10.6640625" style="28"/>
  </cols>
  <sheetData>
    <row r="1" spans="1:35" ht="28.5" customHeight="1" x14ac:dyDescent="0.3">
      <c r="A1" s="84" t="s">
        <v>237</v>
      </c>
      <c r="B1" s="84"/>
      <c r="C1" s="84"/>
      <c r="D1" s="84"/>
      <c r="E1" s="84"/>
      <c r="F1" s="84"/>
      <c r="G1" s="84"/>
      <c r="H1" s="84"/>
      <c r="I1" s="67"/>
      <c r="J1" s="67"/>
      <c r="K1" s="67"/>
      <c r="L1" s="67"/>
      <c r="M1" s="66"/>
      <c r="N1" s="66"/>
      <c r="U1" s="28"/>
      <c r="V1" s="28"/>
      <c r="W1" s="28"/>
      <c r="X1" s="28"/>
      <c r="Y1" s="28"/>
      <c r="Z1" s="28"/>
      <c r="AA1" s="28"/>
    </row>
    <row r="2" spans="1:35" ht="29.25" customHeight="1" x14ac:dyDescent="0.2">
      <c r="A2" s="84"/>
      <c r="B2" s="84"/>
      <c r="C2" s="84"/>
      <c r="D2" s="84"/>
      <c r="E2" s="84"/>
      <c r="F2" s="84"/>
      <c r="G2" s="84"/>
      <c r="H2" s="84"/>
      <c r="I2" s="65"/>
      <c r="J2" s="65"/>
      <c r="K2" s="65"/>
      <c r="L2" s="64"/>
      <c r="M2" s="64"/>
      <c r="N2" s="64"/>
      <c r="O2" s="64"/>
      <c r="P2" s="63"/>
      <c r="Q2" s="63"/>
      <c r="R2" s="63"/>
      <c r="S2" s="63"/>
      <c r="T2" s="63"/>
      <c r="U2" s="28"/>
      <c r="V2" s="28"/>
      <c r="W2" s="28"/>
      <c r="X2" s="28"/>
      <c r="Y2" s="28"/>
      <c r="Z2" s="28"/>
      <c r="AA2" s="28"/>
    </row>
    <row r="3" spans="1:35" ht="54.95" customHeight="1" x14ac:dyDescent="0.2">
      <c r="A3" s="85"/>
      <c r="B3" s="85"/>
      <c r="C3" s="85"/>
      <c r="D3" s="85"/>
      <c r="E3" s="85"/>
      <c r="F3" s="85"/>
      <c r="G3" s="85"/>
      <c r="H3" s="85"/>
      <c r="T3" s="62"/>
    </row>
    <row r="4" spans="1:35" ht="27" customHeight="1" x14ac:dyDescent="0.2">
      <c r="A4" s="87" t="s">
        <v>236</v>
      </c>
      <c r="B4" s="87" t="s">
        <v>235</v>
      </c>
      <c r="C4" s="88" t="s">
        <v>234</v>
      </c>
      <c r="D4" s="89"/>
      <c r="E4" s="90"/>
      <c r="F4" s="61" t="s">
        <v>233</v>
      </c>
      <c r="G4" s="60"/>
      <c r="H4" s="59"/>
      <c r="I4" s="58"/>
      <c r="J4" s="60"/>
      <c r="K4" s="59"/>
      <c r="L4" s="59"/>
      <c r="M4" s="58"/>
      <c r="N4" s="60"/>
      <c r="O4" s="59"/>
      <c r="P4" s="59"/>
      <c r="Q4" s="59"/>
      <c r="R4" s="58"/>
      <c r="S4" s="59"/>
      <c r="T4" s="59"/>
      <c r="U4" s="59"/>
      <c r="V4" s="59"/>
      <c r="W4" s="58"/>
      <c r="X4" s="59"/>
      <c r="Y4" s="59"/>
      <c r="Z4" s="59"/>
      <c r="AA4" s="59"/>
      <c r="AB4" s="58"/>
      <c r="AC4" s="57"/>
      <c r="AD4" s="57"/>
      <c r="AE4" s="57"/>
      <c r="AF4" s="57"/>
      <c r="AG4" s="57"/>
      <c r="AH4" s="57"/>
      <c r="AI4" s="56"/>
    </row>
    <row r="5" spans="1:35" ht="27" customHeight="1" x14ac:dyDescent="0.2">
      <c r="A5" s="87"/>
      <c r="B5" s="87"/>
      <c r="C5" s="91"/>
      <c r="D5" s="92"/>
      <c r="E5" s="93"/>
      <c r="F5" s="61" t="s">
        <v>232</v>
      </c>
      <c r="G5" s="60"/>
      <c r="H5" s="59"/>
      <c r="I5" s="58"/>
      <c r="J5" s="60"/>
      <c r="K5" s="59"/>
      <c r="L5" s="59"/>
      <c r="M5" s="58"/>
      <c r="N5" s="60"/>
      <c r="O5" s="59"/>
      <c r="P5" s="59"/>
      <c r="Q5" s="59"/>
      <c r="R5" s="58"/>
      <c r="S5" s="59"/>
      <c r="T5" s="59"/>
      <c r="U5" s="59"/>
      <c r="V5" s="59"/>
      <c r="W5" s="58"/>
      <c r="X5" s="59"/>
      <c r="Y5" s="59"/>
      <c r="Z5" s="59"/>
      <c r="AA5" s="59"/>
      <c r="AB5" s="58"/>
      <c r="AC5" s="86" t="s">
        <v>231</v>
      </c>
      <c r="AD5" s="86"/>
      <c r="AE5" s="57"/>
      <c r="AF5" s="57"/>
      <c r="AG5" s="57"/>
      <c r="AH5" s="57"/>
      <c r="AI5" s="56"/>
    </row>
    <row r="6" spans="1:35" ht="409.5" customHeight="1" x14ac:dyDescent="0.2">
      <c r="A6" s="87"/>
      <c r="B6" s="87"/>
      <c r="C6" s="55" t="s">
        <v>230</v>
      </c>
      <c r="D6" s="55" t="s">
        <v>229</v>
      </c>
      <c r="E6" s="54" t="s">
        <v>228</v>
      </c>
      <c r="F6" s="53" t="s">
        <v>227</v>
      </c>
      <c r="G6" s="53" t="s">
        <v>226</v>
      </c>
      <c r="H6" s="53" t="s">
        <v>225</v>
      </c>
      <c r="I6" s="53" t="s">
        <v>224</v>
      </c>
      <c r="J6" s="53" t="s">
        <v>223</v>
      </c>
      <c r="K6" s="53" t="s">
        <v>222</v>
      </c>
      <c r="L6" s="53" t="s">
        <v>221</v>
      </c>
      <c r="M6" s="53" t="s">
        <v>220</v>
      </c>
      <c r="N6" s="53" t="s">
        <v>219</v>
      </c>
      <c r="O6" s="53" t="s">
        <v>218</v>
      </c>
      <c r="P6" s="53" t="s">
        <v>217</v>
      </c>
      <c r="Q6" s="53" t="s">
        <v>216</v>
      </c>
      <c r="R6" s="53" t="s">
        <v>215</v>
      </c>
      <c r="S6" s="53" t="s">
        <v>214</v>
      </c>
      <c r="T6" s="53" t="s">
        <v>205</v>
      </c>
      <c r="U6" s="53" t="s">
        <v>213</v>
      </c>
      <c r="V6" s="53" t="s">
        <v>212</v>
      </c>
      <c r="W6" s="53" t="s">
        <v>211</v>
      </c>
      <c r="X6" s="53" t="s">
        <v>203</v>
      </c>
      <c r="Y6" s="53" t="s">
        <v>210</v>
      </c>
      <c r="Z6" s="53" t="s">
        <v>209</v>
      </c>
      <c r="AA6" s="53" t="s">
        <v>208</v>
      </c>
      <c r="AB6" s="53" t="s">
        <v>207</v>
      </c>
      <c r="AC6" s="53" t="s">
        <v>206</v>
      </c>
      <c r="AD6" s="53" t="s">
        <v>205</v>
      </c>
      <c r="AE6" s="53" t="s">
        <v>204</v>
      </c>
      <c r="AF6" s="53" t="s">
        <v>203</v>
      </c>
      <c r="AG6" s="53" t="s">
        <v>202</v>
      </c>
      <c r="AH6" s="53" t="s">
        <v>201</v>
      </c>
      <c r="AI6" s="52" t="s">
        <v>240</v>
      </c>
    </row>
    <row r="7" spans="1:35" ht="26.25" x14ac:dyDescent="0.2">
      <c r="A7" s="47" t="s">
        <v>200</v>
      </c>
      <c r="B7" s="46" t="s">
        <v>199</v>
      </c>
      <c r="C7" s="45">
        <v>250077.5</v>
      </c>
      <c r="D7" s="45"/>
      <c r="E7" s="45"/>
      <c r="F7" s="45"/>
      <c r="G7" s="45"/>
      <c r="H7" s="45"/>
      <c r="I7" s="45"/>
      <c r="J7" s="45"/>
      <c r="K7" s="45">
        <v>18928.400000000001</v>
      </c>
      <c r="L7" s="45"/>
      <c r="M7" s="45"/>
      <c r="N7" s="45"/>
      <c r="O7" s="45">
        <v>117357.8</v>
      </c>
      <c r="P7" s="45"/>
      <c r="Q7" s="45">
        <v>35588.199999999997</v>
      </c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4">
        <v>311588.2</v>
      </c>
      <c r="AD7" s="44"/>
      <c r="AE7" s="44">
        <v>1030414.7</v>
      </c>
      <c r="AF7" s="44"/>
      <c r="AG7" s="44"/>
      <c r="AH7" s="44"/>
      <c r="AI7" s="43"/>
    </row>
    <row r="8" spans="1:35" ht="46.5" x14ac:dyDescent="0.2">
      <c r="A8" s="47" t="s">
        <v>198</v>
      </c>
      <c r="B8" s="46" t="s">
        <v>197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4">
        <v>120420</v>
      </c>
      <c r="AD8" s="44"/>
      <c r="AE8" s="44"/>
      <c r="AF8" s="44"/>
      <c r="AG8" s="44"/>
      <c r="AH8" s="44"/>
      <c r="AI8" s="43"/>
    </row>
    <row r="9" spans="1:35" ht="26.25" x14ac:dyDescent="0.2">
      <c r="A9" s="47" t="s">
        <v>196</v>
      </c>
      <c r="B9" s="46" t="s">
        <v>195</v>
      </c>
      <c r="C9" s="45">
        <v>239475.40000000002</v>
      </c>
      <c r="D9" s="45"/>
      <c r="E9" s="45"/>
      <c r="F9" s="45"/>
      <c r="G9" s="45"/>
      <c r="H9" s="45"/>
      <c r="I9" s="45"/>
      <c r="J9" s="45"/>
      <c r="K9" s="45">
        <v>16224.4</v>
      </c>
      <c r="L9" s="45"/>
      <c r="M9" s="45"/>
      <c r="N9" s="45"/>
      <c r="O9" s="45">
        <v>77464</v>
      </c>
      <c r="P9" s="45"/>
      <c r="Q9" s="45">
        <v>15499</v>
      </c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4">
        <v>22782.400000000001</v>
      </c>
      <c r="AD9" s="44"/>
      <c r="AE9" s="44">
        <v>602799.30000000005</v>
      </c>
      <c r="AF9" s="44"/>
      <c r="AG9" s="44"/>
      <c r="AH9" s="44"/>
      <c r="AI9" s="43"/>
    </row>
    <row r="10" spans="1:35" ht="46.5" x14ac:dyDescent="0.2">
      <c r="A10" s="51" t="s">
        <v>194</v>
      </c>
      <c r="B10" s="46" t="s">
        <v>193</v>
      </c>
      <c r="C10" s="45">
        <v>369321.7</v>
      </c>
      <c r="D10" s="45"/>
      <c r="E10" s="45"/>
      <c r="F10" s="45"/>
      <c r="G10" s="45"/>
      <c r="H10" s="45"/>
      <c r="I10" s="45"/>
      <c r="J10" s="45"/>
      <c r="K10" s="45">
        <v>33567.1</v>
      </c>
      <c r="L10" s="45"/>
      <c r="M10" s="45"/>
      <c r="N10" s="45"/>
      <c r="O10" s="45">
        <v>257138.8</v>
      </c>
      <c r="P10" s="45"/>
      <c r="Q10" s="45">
        <v>88406.7</v>
      </c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4">
        <v>60440.5</v>
      </c>
      <c r="AD10" s="44"/>
      <c r="AE10" s="44">
        <v>846927.8</v>
      </c>
      <c r="AF10" s="44"/>
      <c r="AG10" s="44"/>
      <c r="AH10" s="44"/>
      <c r="AI10" s="43"/>
    </row>
    <row r="11" spans="1:35" ht="46.5" x14ac:dyDescent="0.2">
      <c r="A11" s="47" t="s">
        <v>192</v>
      </c>
      <c r="B11" s="46" t="s">
        <v>191</v>
      </c>
      <c r="C11" s="45"/>
      <c r="D11" s="45"/>
      <c r="E11" s="45">
        <v>1956.6</v>
      </c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9"/>
      <c r="V11" s="49"/>
      <c r="W11" s="49"/>
      <c r="X11" s="49"/>
      <c r="Y11" s="49"/>
      <c r="Z11" s="49"/>
      <c r="AA11" s="49"/>
      <c r="AB11" s="45"/>
      <c r="AC11" s="44"/>
      <c r="AD11" s="44"/>
      <c r="AE11" s="44"/>
      <c r="AF11" s="44"/>
      <c r="AG11" s="44"/>
      <c r="AH11" s="44"/>
      <c r="AI11" s="43"/>
    </row>
    <row r="12" spans="1:35" ht="46.5" x14ac:dyDescent="0.2">
      <c r="A12" s="47" t="s">
        <v>190</v>
      </c>
      <c r="B12" s="46" t="s">
        <v>189</v>
      </c>
      <c r="C12" s="45"/>
      <c r="D12" s="45"/>
      <c r="E12" s="45">
        <v>288996.40000000002</v>
      </c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9"/>
      <c r="V12" s="49"/>
      <c r="W12" s="49"/>
      <c r="X12" s="49"/>
      <c r="Y12" s="49"/>
      <c r="Z12" s="49">
        <v>252000</v>
      </c>
      <c r="AA12" s="49"/>
      <c r="AB12" s="45"/>
      <c r="AC12" s="44"/>
      <c r="AD12" s="44"/>
      <c r="AE12" s="44"/>
      <c r="AF12" s="44"/>
      <c r="AG12" s="44"/>
      <c r="AH12" s="44">
        <v>1000000</v>
      </c>
      <c r="AI12" s="43"/>
    </row>
    <row r="13" spans="1:35" ht="46.5" x14ac:dyDescent="0.2">
      <c r="A13" s="51" t="s">
        <v>188</v>
      </c>
      <c r="B13" s="46" t="s">
        <v>187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>
        <v>8480.1</v>
      </c>
      <c r="Z13" s="45"/>
      <c r="AA13" s="45"/>
      <c r="AB13" s="45"/>
      <c r="AC13" s="44"/>
      <c r="AD13" s="44"/>
      <c r="AE13" s="44"/>
      <c r="AF13" s="44"/>
      <c r="AG13" s="44"/>
      <c r="AH13" s="44"/>
      <c r="AI13" s="43"/>
    </row>
    <row r="14" spans="1:35" ht="46.5" x14ac:dyDescent="0.2">
      <c r="A14" s="47" t="s">
        <v>186</v>
      </c>
      <c r="B14" s="46" t="s">
        <v>185</v>
      </c>
      <c r="C14" s="45"/>
      <c r="D14" s="45"/>
      <c r="E14" s="45">
        <v>14344.3</v>
      </c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9"/>
      <c r="V14" s="49"/>
      <c r="W14" s="49"/>
      <c r="X14" s="49"/>
      <c r="Y14" s="49"/>
      <c r="Z14" s="49"/>
      <c r="AA14" s="49"/>
      <c r="AB14" s="45"/>
      <c r="AC14" s="44"/>
      <c r="AD14" s="44"/>
      <c r="AE14" s="44"/>
      <c r="AF14" s="44"/>
      <c r="AG14" s="44"/>
      <c r="AH14" s="44"/>
      <c r="AI14" s="43"/>
    </row>
    <row r="15" spans="1:35" ht="26.25" x14ac:dyDescent="0.2">
      <c r="A15" s="47" t="s">
        <v>184</v>
      </c>
      <c r="B15" s="46" t="s">
        <v>183</v>
      </c>
      <c r="C15" s="45">
        <v>260523.89999999997</v>
      </c>
      <c r="D15" s="45"/>
      <c r="E15" s="45"/>
      <c r="F15" s="45"/>
      <c r="G15" s="45"/>
      <c r="H15" s="45"/>
      <c r="I15" s="45"/>
      <c r="J15" s="45"/>
      <c r="K15" s="45">
        <v>19028.599999999999</v>
      </c>
      <c r="L15" s="45"/>
      <c r="M15" s="45"/>
      <c r="N15" s="45"/>
      <c r="O15" s="45">
        <v>144800.79999999999</v>
      </c>
      <c r="P15" s="45"/>
      <c r="Q15" s="45">
        <v>41495.699999999997</v>
      </c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4"/>
      <c r="AD15" s="44"/>
      <c r="AE15" s="44">
        <v>850873.7</v>
      </c>
      <c r="AF15" s="44"/>
      <c r="AG15" s="44"/>
      <c r="AH15" s="44"/>
      <c r="AI15" s="43"/>
    </row>
    <row r="16" spans="1:35" ht="28.5" customHeight="1" x14ac:dyDescent="0.2">
      <c r="A16" s="47" t="s">
        <v>182</v>
      </c>
      <c r="B16" s="46" t="s">
        <v>181</v>
      </c>
      <c r="C16" s="45">
        <v>224980</v>
      </c>
      <c r="D16" s="45"/>
      <c r="E16" s="45"/>
      <c r="F16" s="45"/>
      <c r="G16" s="45"/>
      <c r="H16" s="45"/>
      <c r="I16" s="45"/>
      <c r="J16" s="45"/>
      <c r="K16" s="45">
        <v>21231.9</v>
      </c>
      <c r="L16" s="45"/>
      <c r="M16" s="45"/>
      <c r="N16" s="45"/>
      <c r="O16" s="45">
        <v>93791.7</v>
      </c>
      <c r="P16" s="45"/>
      <c r="Q16" s="45">
        <v>26243.8</v>
      </c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4"/>
      <c r="AD16" s="44"/>
      <c r="AE16" s="44">
        <v>951070.8</v>
      </c>
      <c r="AF16" s="44"/>
      <c r="AG16" s="44"/>
      <c r="AH16" s="44"/>
      <c r="AI16" s="43"/>
    </row>
    <row r="17" spans="1:35" ht="28.5" customHeight="1" x14ac:dyDescent="0.2">
      <c r="A17" s="47" t="s">
        <v>180</v>
      </c>
      <c r="B17" s="46" t="s">
        <v>179</v>
      </c>
      <c r="C17" s="45">
        <v>273380.2</v>
      </c>
      <c r="D17" s="45"/>
      <c r="E17" s="45"/>
      <c r="F17" s="45"/>
      <c r="G17" s="45"/>
      <c r="H17" s="45"/>
      <c r="I17" s="45"/>
      <c r="J17" s="45"/>
      <c r="K17" s="45">
        <v>15556.7</v>
      </c>
      <c r="L17" s="45"/>
      <c r="M17" s="45"/>
      <c r="N17" s="45"/>
      <c r="O17" s="45">
        <v>93233.3</v>
      </c>
      <c r="P17" s="45"/>
      <c r="Q17" s="45">
        <v>23017.5</v>
      </c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4"/>
      <c r="AD17" s="44"/>
      <c r="AE17" s="44">
        <v>332213.7</v>
      </c>
      <c r="AF17" s="44"/>
      <c r="AG17" s="44"/>
      <c r="AH17" s="44"/>
      <c r="AI17" s="43"/>
    </row>
    <row r="18" spans="1:35" ht="26.25" x14ac:dyDescent="0.2">
      <c r="A18" s="47" t="s">
        <v>178</v>
      </c>
      <c r="B18" s="46" t="s">
        <v>177</v>
      </c>
      <c r="C18" s="45">
        <v>237555.8</v>
      </c>
      <c r="D18" s="45"/>
      <c r="E18" s="45"/>
      <c r="F18" s="45"/>
      <c r="G18" s="45"/>
      <c r="H18" s="45"/>
      <c r="I18" s="45"/>
      <c r="J18" s="45"/>
      <c r="K18" s="45">
        <v>32315.200000000001</v>
      </c>
      <c r="L18" s="45"/>
      <c r="M18" s="45"/>
      <c r="N18" s="45"/>
      <c r="O18" s="45">
        <v>130070</v>
      </c>
      <c r="P18" s="45"/>
      <c r="Q18" s="45">
        <v>47966.5</v>
      </c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4"/>
      <c r="AD18" s="44"/>
      <c r="AE18" s="44">
        <v>734084.5</v>
      </c>
      <c r="AF18" s="44"/>
      <c r="AG18" s="44"/>
      <c r="AH18" s="44"/>
      <c r="AI18" s="43"/>
    </row>
    <row r="19" spans="1:35" ht="46.5" x14ac:dyDescent="0.2">
      <c r="A19" s="47" t="s">
        <v>176</v>
      </c>
      <c r="B19" s="46" t="s">
        <v>175</v>
      </c>
      <c r="C19" s="45"/>
      <c r="D19" s="45"/>
      <c r="E19" s="45">
        <v>11628.5</v>
      </c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9"/>
      <c r="V19" s="49"/>
      <c r="W19" s="49"/>
      <c r="X19" s="49"/>
      <c r="Y19" s="49"/>
      <c r="Z19" s="49"/>
      <c r="AA19" s="49"/>
      <c r="AB19" s="45"/>
      <c r="AC19" s="44"/>
      <c r="AD19" s="44"/>
      <c r="AE19" s="44"/>
      <c r="AF19" s="44"/>
      <c r="AG19" s="44"/>
      <c r="AH19" s="44"/>
      <c r="AI19" s="43"/>
    </row>
    <row r="20" spans="1:35" ht="46.5" x14ac:dyDescent="0.2">
      <c r="A20" s="47" t="s">
        <v>174</v>
      </c>
      <c r="B20" s="46" t="s">
        <v>173</v>
      </c>
      <c r="C20" s="45">
        <v>263228.5</v>
      </c>
      <c r="D20" s="45"/>
      <c r="E20" s="45"/>
      <c r="F20" s="45"/>
      <c r="G20" s="45"/>
      <c r="H20" s="45"/>
      <c r="I20" s="45"/>
      <c r="J20" s="45"/>
      <c r="K20" s="45">
        <v>20313.900000000001</v>
      </c>
      <c r="L20" s="45"/>
      <c r="M20" s="45"/>
      <c r="N20" s="45"/>
      <c r="O20" s="45">
        <v>99410.9</v>
      </c>
      <c r="P20" s="45"/>
      <c r="Q20" s="45">
        <v>10158.700000000001</v>
      </c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4"/>
      <c r="AD20" s="44"/>
      <c r="AE20" s="44">
        <v>427135.8</v>
      </c>
      <c r="AF20" s="44"/>
      <c r="AG20" s="44"/>
      <c r="AH20" s="44"/>
      <c r="AI20" s="43"/>
    </row>
    <row r="21" spans="1:35" ht="26.25" x14ac:dyDescent="0.2">
      <c r="A21" s="47" t="s">
        <v>172</v>
      </c>
      <c r="B21" s="46" t="s">
        <v>171</v>
      </c>
      <c r="C21" s="45">
        <v>265902.89999999997</v>
      </c>
      <c r="D21" s="45"/>
      <c r="E21" s="45"/>
      <c r="F21" s="45"/>
      <c r="G21" s="45"/>
      <c r="H21" s="45"/>
      <c r="I21" s="45"/>
      <c r="J21" s="45"/>
      <c r="K21" s="45">
        <v>34568.6</v>
      </c>
      <c r="L21" s="45"/>
      <c r="M21" s="45"/>
      <c r="N21" s="45"/>
      <c r="O21" s="45">
        <v>139853.4</v>
      </c>
      <c r="P21" s="45"/>
      <c r="Q21" s="45">
        <v>21291.200000000001</v>
      </c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4"/>
      <c r="AD21" s="44"/>
      <c r="AE21" s="44">
        <v>873521.9</v>
      </c>
      <c r="AF21" s="44"/>
      <c r="AG21" s="44"/>
      <c r="AH21" s="44"/>
      <c r="AI21" s="43"/>
    </row>
    <row r="22" spans="1:35" ht="46.5" x14ac:dyDescent="0.2">
      <c r="A22" s="47">
        <v>10562000000</v>
      </c>
      <c r="B22" s="46" t="s">
        <v>170</v>
      </c>
      <c r="C22" s="45"/>
      <c r="D22" s="45">
        <v>30000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4"/>
      <c r="AD22" s="44"/>
      <c r="AE22" s="44"/>
      <c r="AF22" s="44"/>
      <c r="AG22" s="44"/>
      <c r="AH22" s="44"/>
      <c r="AI22" s="43"/>
    </row>
    <row r="23" spans="1:35" ht="30.6" customHeight="1" x14ac:dyDescent="0.2">
      <c r="A23" s="47" t="s">
        <v>169</v>
      </c>
      <c r="B23" s="46" t="s">
        <v>168</v>
      </c>
      <c r="C23" s="45">
        <v>185082.10000000003</v>
      </c>
      <c r="D23" s="45"/>
      <c r="E23" s="45"/>
      <c r="F23" s="45"/>
      <c r="G23" s="45"/>
      <c r="H23" s="45"/>
      <c r="I23" s="45"/>
      <c r="J23" s="45"/>
      <c r="K23" s="45">
        <v>17459.599999999999</v>
      </c>
      <c r="L23" s="45"/>
      <c r="M23" s="45"/>
      <c r="N23" s="45"/>
      <c r="O23" s="45">
        <v>75393.2</v>
      </c>
      <c r="P23" s="45"/>
      <c r="Q23" s="45">
        <v>46194.3</v>
      </c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4"/>
      <c r="AD23" s="44"/>
      <c r="AE23" s="44">
        <v>585453.5</v>
      </c>
      <c r="AF23" s="44"/>
      <c r="AG23" s="44"/>
      <c r="AH23" s="44"/>
      <c r="AI23" s="43"/>
    </row>
    <row r="24" spans="1:35" ht="27.6" customHeight="1" x14ac:dyDescent="0.2">
      <c r="A24" s="47" t="s">
        <v>167</v>
      </c>
      <c r="B24" s="46" t="s">
        <v>166</v>
      </c>
      <c r="C24" s="45">
        <v>180795.8</v>
      </c>
      <c r="D24" s="45"/>
      <c r="E24" s="45"/>
      <c r="F24" s="45"/>
      <c r="G24" s="45"/>
      <c r="H24" s="45"/>
      <c r="I24" s="45"/>
      <c r="J24" s="45"/>
      <c r="K24" s="45">
        <v>9063.6</v>
      </c>
      <c r="L24" s="45"/>
      <c r="M24" s="45"/>
      <c r="N24" s="45"/>
      <c r="O24" s="45">
        <v>52295.4</v>
      </c>
      <c r="P24" s="45"/>
      <c r="Q24" s="45">
        <v>20806.599999999999</v>
      </c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4"/>
      <c r="AD24" s="44"/>
      <c r="AE24" s="44">
        <v>539609.19999999995</v>
      </c>
      <c r="AF24" s="44"/>
      <c r="AG24" s="44"/>
      <c r="AH24" s="44"/>
      <c r="AI24" s="43"/>
    </row>
    <row r="25" spans="1:35" ht="28.5" customHeight="1" x14ac:dyDescent="0.2">
      <c r="A25" s="47" t="s">
        <v>165</v>
      </c>
      <c r="B25" s="46" t="s">
        <v>164</v>
      </c>
      <c r="C25" s="45">
        <v>351535.10000000003</v>
      </c>
      <c r="D25" s="45"/>
      <c r="E25" s="45"/>
      <c r="F25" s="45"/>
      <c r="G25" s="45"/>
      <c r="H25" s="45"/>
      <c r="I25" s="45"/>
      <c r="J25" s="45"/>
      <c r="K25" s="45">
        <v>30729.5</v>
      </c>
      <c r="L25" s="45"/>
      <c r="M25" s="45"/>
      <c r="N25" s="45"/>
      <c r="O25" s="45">
        <v>186436.2</v>
      </c>
      <c r="P25" s="45"/>
      <c r="Q25" s="45">
        <v>17807.900000000001</v>
      </c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4"/>
      <c r="AD25" s="44"/>
      <c r="AE25" s="44">
        <v>891497.9</v>
      </c>
      <c r="AF25" s="44"/>
      <c r="AG25" s="44"/>
      <c r="AH25" s="44"/>
      <c r="AI25" s="43"/>
    </row>
    <row r="26" spans="1:35" ht="28.5" customHeight="1" x14ac:dyDescent="0.2">
      <c r="A26" s="47" t="s">
        <v>163</v>
      </c>
      <c r="B26" s="46" t="s">
        <v>162</v>
      </c>
      <c r="C26" s="45">
        <v>197243.1</v>
      </c>
      <c r="D26" s="45"/>
      <c r="E26" s="45"/>
      <c r="F26" s="45"/>
      <c r="G26" s="45"/>
      <c r="H26" s="45"/>
      <c r="I26" s="45"/>
      <c r="J26" s="45"/>
      <c r="K26" s="45">
        <v>11216.8</v>
      </c>
      <c r="L26" s="45"/>
      <c r="M26" s="45"/>
      <c r="N26" s="45"/>
      <c r="O26" s="45">
        <v>81829.7</v>
      </c>
      <c r="P26" s="45"/>
      <c r="Q26" s="45">
        <v>56123.5</v>
      </c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4"/>
      <c r="AD26" s="44"/>
      <c r="AE26" s="44">
        <v>454113.5</v>
      </c>
      <c r="AF26" s="44"/>
      <c r="AG26" s="44"/>
      <c r="AH26" s="44"/>
      <c r="AI26" s="43"/>
    </row>
    <row r="27" spans="1:35" ht="28.5" customHeight="1" x14ac:dyDescent="0.2">
      <c r="A27" s="47" t="s">
        <v>161</v>
      </c>
      <c r="B27" s="50" t="s">
        <v>160</v>
      </c>
      <c r="C27" s="45">
        <v>341515.1</v>
      </c>
      <c r="D27" s="45"/>
      <c r="E27" s="45"/>
      <c r="F27" s="45"/>
      <c r="G27" s="45"/>
      <c r="H27" s="45"/>
      <c r="I27" s="45"/>
      <c r="J27" s="45"/>
      <c r="K27" s="45">
        <v>28543</v>
      </c>
      <c r="L27" s="45"/>
      <c r="M27" s="45"/>
      <c r="N27" s="45"/>
      <c r="O27" s="45">
        <v>180686.8</v>
      </c>
      <c r="P27" s="45"/>
      <c r="Q27" s="45">
        <v>51682.9</v>
      </c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4"/>
      <c r="AD27" s="44"/>
      <c r="AE27" s="44">
        <v>757267</v>
      </c>
      <c r="AF27" s="44"/>
      <c r="AG27" s="44"/>
      <c r="AH27" s="44"/>
      <c r="AI27" s="43"/>
    </row>
    <row r="28" spans="1:35" ht="28.5" customHeight="1" x14ac:dyDescent="0.2">
      <c r="A28" s="47" t="s">
        <v>159</v>
      </c>
      <c r="B28" s="46" t="s">
        <v>158</v>
      </c>
      <c r="C28" s="45">
        <v>198864.80000000002</v>
      </c>
      <c r="D28" s="45"/>
      <c r="E28" s="45"/>
      <c r="F28" s="45"/>
      <c r="G28" s="45"/>
      <c r="H28" s="45"/>
      <c r="I28" s="45"/>
      <c r="J28" s="45"/>
      <c r="K28" s="45">
        <v>19379.099999999999</v>
      </c>
      <c r="L28" s="45"/>
      <c r="M28" s="45"/>
      <c r="N28" s="45"/>
      <c r="O28" s="45">
        <v>111627.8</v>
      </c>
      <c r="P28" s="45"/>
      <c r="Q28" s="45">
        <v>24939.7</v>
      </c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4">
        <v>7073</v>
      </c>
      <c r="AD28" s="44"/>
      <c r="AE28" s="44">
        <v>1071477.3</v>
      </c>
      <c r="AF28" s="44"/>
      <c r="AG28" s="44"/>
      <c r="AH28" s="44"/>
      <c r="AI28" s="43"/>
    </row>
    <row r="29" spans="1:35" ht="28.5" customHeight="1" x14ac:dyDescent="0.2">
      <c r="A29" s="47" t="s">
        <v>157</v>
      </c>
      <c r="B29" s="46" t="s">
        <v>156</v>
      </c>
      <c r="C29" s="45">
        <v>256191.60000000003</v>
      </c>
      <c r="D29" s="45"/>
      <c r="E29" s="45"/>
      <c r="F29" s="45"/>
      <c r="G29" s="45"/>
      <c r="H29" s="45"/>
      <c r="I29" s="45"/>
      <c r="J29" s="45"/>
      <c r="K29" s="45">
        <v>23719</v>
      </c>
      <c r="L29" s="45"/>
      <c r="M29" s="45"/>
      <c r="N29" s="45"/>
      <c r="O29" s="45">
        <v>86582.9</v>
      </c>
      <c r="P29" s="45"/>
      <c r="Q29" s="45">
        <v>40262</v>
      </c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4">
        <v>32723.8</v>
      </c>
      <c r="AD29" s="44"/>
      <c r="AE29" s="44">
        <v>430533.7</v>
      </c>
      <c r="AF29" s="44"/>
      <c r="AG29" s="44"/>
      <c r="AH29" s="44"/>
      <c r="AI29" s="43"/>
    </row>
    <row r="30" spans="1:35" ht="28.5" customHeight="1" x14ac:dyDescent="0.2">
      <c r="A30" s="47" t="s">
        <v>155</v>
      </c>
      <c r="B30" s="46" t="s">
        <v>154</v>
      </c>
      <c r="C30" s="45">
        <v>188395.80000000002</v>
      </c>
      <c r="D30" s="45"/>
      <c r="E30" s="45"/>
      <c r="F30" s="45"/>
      <c r="G30" s="45"/>
      <c r="H30" s="45"/>
      <c r="I30" s="45"/>
      <c r="J30" s="45"/>
      <c r="K30" s="45">
        <v>12402</v>
      </c>
      <c r="L30" s="45"/>
      <c r="M30" s="45"/>
      <c r="N30" s="45"/>
      <c r="O30" s="45">
        <v>80167.8</v>
      </c>
      <c r="P30" s="45"/>
      <c r="Q30" s="45">
        <v>35310.5</v>
      </c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4"/>
      <c r="AD30" s="44"/>
      <c r="AE30" s="44">
        <v>707901.4</v>
      </c>
      <c r="AF30" s="44"/>
      <c r="AG30" s="44"/>
      <c r="AH30" s="44"/>
      <c r="AI30" s="43"/>
    </row>
    <row r="31" spans="1:35" ht="28.5" customHeight="1" x14ac:dyDescent="0.2">
      <c r="A31" s="47" t="s">
        <v>153</v>
      </c>
      <c r="B31" s="46" t="s">
        <v>152</v>
      </c>
      <c r="C31" s="45">
        <v>223049.2</v>
      </c>
      <c r="D31" s="45"/>
      <c r="E31" s="45"/>
      <c r="F31" s="45"/>
      <c r="G31" s="45"/>
      <c r="H31" s="45"/>
      <c r="I31" s="45"/>
      <c r="J31" s="45"/>
      <c r="K31" s="45">
        <v>13169.8</v>
      </c>
      <c r="L31" s="45"/>
      <c r="M31" s="45"/>
      <c r="N31" s="45"/>
      <c r="O31" s="45">
        <v>77026.3</v>
      </c>
      <c r="P31" s="45"/>
      <c r="Q31" s="45">
        <v>12677</v>
      </c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4"/>
      <c r="AD31" s="44"/>
      <c r="AE31" s="44">
        <v>482201.1</v>
      </c>
      <c r="AF31" s="44"/>
      <c r="AG31" s="44"/>
      <c r="AH31" s="44"/>
      <c r="AI31" s="43"/>
    </row>
    <row r="32" spans="1:35" ht="28.5" customHeight="1" x14ac:dyDescent="0.2">
      <c r="A32" s="47" t="s">
        <v>151</v>
      </c>
      <c r="B32" s="46" t="s">
        <v>150</v>
      </c>
      <c r="C32" s="45">
        <v>328392.09999999998</v>
      </c>
      <c r="D32" s="45"/>
      <c r="E32" s="45"/>
      <c r="F32" s="45"/>
      <c r="G32" s="45"/>
      <c r="H32" s="45"/>
      <c r="I32" s="45"/>
      <c r="J32" s="45"/>
      <c r="K32" s="45">
        <v>22634</v>
      </c>
      <c r="L32" s="45"/>
      <c r="M32" s="45"/>
      <c r="N32" s="45"/>
      <c r="O32" s="45">
        <v>201682.7</v>
      </c>
      <c r="P32" s="45"/>
      <c r="Q32" s="45">
        <v>35671.1</v>
      </c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4"/>
      <c r="AD32" s="44"/>
      <c r="AE32" s="44">
        <v>1004149.4</v>
      </c>
      <c r="AF32" s="44"/>
      <c r="AG32" s="44"/>
      <c r="AH32" s="44"/>
      <c r="AI32" s="43"/>
    </row>
    <row r="33" spans="1:35" ht="46.5" x14ac:dyDescent="0.2">
      <c r="A33" s="47">
        <v>20516000000</v>
      </c>
      <c r="B33" s="46" t="s">
        <v>149</v>
      </c>
      <c r="C33" s="45"/>
      <c r="D33" s="45"/>
      <c r="E33" s="45">
        <v>1.7</v>
      </c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9"/>
      <c r="V33" s="49"/>
      <c r="W33" s="49"/>
      <c r="X33" s="49"/>
      <c r="Y33" s="49"/>
      <c r="Z33" s="49"/>
      <c r="AA33" s="49"/>
      <c r="AB33" s="45"/>
      <c r="AC33" s="44"/>
      <c r="AD33" s="44"/>
      <c r="AE33" s="44"/>
      <c r="AF33" s="44"/>
      <c r="AG33" s="44"/>
      <c r="AH33" s="44"/>
      <c r="AI33" s="43"/>
    </row>
    <row r="34" spans="1:35" ht="46.5" x14ac:dyDescent="0.2">
      <c r="A34" s="47">
        <v>20526000000</v>
      </c>
      <c r="B34" s="46" t="s">
        <v>148</v>
      </c>
      <c r="C34" s="45"/>
      <c r="D34" s="45"/>
      <c r="E34" s="45">
        <v>9.6999999999999993</v>
      </c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9"/>
      <c r="V34" s="49"/>
      <c r="W34" s="49"/>
      <c r="X34" s="49"/>
      <c r="Y34" s="49"/>
      <c r="Z34" s="49"/>
      <c r="AA34" s="49"/>
      <c r="AB34" s="45"/>
      <c r="AC34" s="44"/>
      <c r="AD34" s="44"/>
      <c r="AE34" s="44"/>
      <c r="AF34" s="44"/>
      <c r="AG34" s="44"/>
      <c r="AH34" s="44"/>
      <c r="AI34" s="43"/>
    </row>
    <row r="35" spans="1:35" ht="46.5" x14ac:dyDescent="0.2">
      <c r="A35" s="47">
        <v>20554000000</v>
      </c>
      <c r="B35" s="50" t="s">
        <v>147</v>
      </c>
      <c r="C35" s="45"/>
      <c r="D35" s="45"/>
      <c r="E35" s="45">
        <v>299182.2</v>
      </c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9"/>
      <c r="V35" s="49"/>
      <c r="W35" s="49"/>
      <c r="X35" s="49"/>
      <c r="Y35" s="49"/>
      <c r="Z35" s="49"/>
      <c r="AA35" s="49"/>
      <c r="AB35" s="45"/>
      <c r="AC35" s="44"/>
      <c r="AD35" s="44"/>
      <c r="AE35" s="44"/>
      <c r="AF35" s="44"/>
      <c r="AG35" s="48">
        <f>310000</f>
        <v>310000</v>
      </c>
      <c r="AH35" s="48"/>
      <c r="AI35" s="43"/>
    </row>
    <row r="36" spans="1:35" ht="28.5" customHeight="1" x14ac:dyDescent="0.2">
      <c r="A36" s="47" t="s">
        <v>146</v>
      </c>
      <c r="B36" s="46" t="s">
        <v>145</v>
      </c>
      <c r="C36" s="45">
        <v>217210.09999999998</v>
      </c>
      <c r="D36" s="45"/>
      <c r="E36" s="45"/>
      <c r="F36" s="45"/>
      <c r="G36" s="45"/>
      <c r="H36" s="45"/>
      <c r="I36" s="45"/>
      <c r="J36" s="45"/>
      <c r="K36" s="45">
        <v>17993.7</v>
      </c>
      <c r="L36" s="45"/>
      <c r="M36" s="45"/>
      <c r="N36" s="45"/>
      <c r="O36" s="45">
        <v>80541.100000000006</v>
      </c>
      <c r="P36" s="45"/>
      <c r="Q36" s="45">
        <v>36619.599999999999</v>
      </c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4"/>
      <c r="AD36" s="44"/>
      <c r="AE36" s="44">
        <v>489353.1</v>
      </c>
      <c r="AF36" s="44"/>
      <c r="AG36" s="44"/>
      <c r="AH36" s="44"/>
      <c r="AI36" s="43"/>
    </row>
    <row r="37" spans="1:35" ht="28.5" customHeight="1" x14ac:dyDescent="0.2">
      <c r="A37" s="47" t="s">
        <v>144</v>
      </c>
      <c r="B37" s="46" t="s">
        <v>143</v>
      </c>
      <c r="C37" s="45">
        <v>226359.40000000002</v>
      </c>
      <c r="D37" s="45"/>
      <c r="E37" s="45"/>
      <c r="F37" s="45"/>
      <c r="G37" s="45"/>
      <c r="H37" s="45"/>
      <c r="I37" s="45"/>
      <c r="J37" s="45"/>
      <c r="K37" s="45">
        <v>21732.7</v>
      </c>
      <c r="L37" s="45"/>
      <c r="M37" s="45"/>
      <c r="N37" s="45"/>
      <c r="O37" s="45">
        <v>100019.1</v>
      </c>
      <c r="P37" s="45"/>
      <c r="Q37" s="45">
        <v>28733.3</v>
      </c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4"/>
      <c r="AD37" s="44"/>
      <c r="AE37" s="44">
        <v>697091.2</v>
      </c>
      <c r="AF37" s="44"/>
      <c r="AG37" s="44"/>
      <c r="AH37" s="44"/>
      <c r="AI37" s="43"/>
    </row>
    <row r="38" spans="1:35" ht="28.5" customHeight="1" x14ac:dyDescent="0.2">
      <c r="A38" s="47" t="s">
        <v>142</v>
      </c>
      <c r="B38" s="46" t="s">
        <v>141</v>
      </c>
      <c r="C38" s="45">
        <v>207135.3</v>
      </c>
      <c r="D38" s="45"/>
      <c r="E38" s="45"/>
      <c r="F38" s="45"/>
      <c r="G38" s="45"/>
      <c r="H38" s="45"/>
      <c r="I38" s="45"/>
      <c r="J38" s="45"/>
      <c r="K38" s="45">
        <v>10031.700000000001</v>
      </c>
      <c r="L38" s="45"/>
      <c r="M38" s="45"/>
      <c r="N38" s="45"/>
      <c r="O38" s="45">
        <v>99478.2</v>
      </c>
      <c r="P38" s="45"/>
      <c r="Q38" s="45">
        <v>27148.6</v>
      </c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4"/>
      <c r="AD38" s="44"/>
      <c r="AE38" s="44">
        <v>599291.80000000005</v>
      </c>
      <c r="AF38" s="44"/>
      <c r="AG38" s="44"/>
      <c r="AH38" s="44"/>
      <c r="AI38" s="43"/>
    </row>
    <row r="39" spans="1:35" ht="28.5" customHeight="1" x14ac:dyDescent="0.2">
      <c r="A39" s="47" t="s">
        <v>140</v>
      </c>
      <c r="B39" s="46" t="s">
        <v>139</v>
      </c>
      <c r="C39" s="45">
        <v>227846.69999999998</v>
      </c>
      <c r="D39" s="45"/>
      <c r="E39" s="45"/>
      <c r="F39" s="45"/>
      <c r="G39" s="45"/>
      <c r="H39" s="45"/>
      <c r="I39" s="45"/>
      <c r="J39" s="45"/>
      <c r="K39" s="45">
        <v>17609.8</v>
      </c>
      <c r="L39" s="45"/>
      <c r="M39" s="45"/>
      <c r="N39" s="45"/>
      <c r="O39" s="45">
        <v>73017.899999999994</v>
      </c>
      <c r="P39" s="45"/>
      <c r="Q39" s="45">
        <v>16298</v>
      </c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4"/>
      <c r="AD39" s="44"/>
      <c r="AE39" s="44">
        <v>279847.59999999998</v>
      </c>
      <c r="AF39" s="44"/>
      <c r="AG39" s="44"/>
      <c r="AH39" s="44"/>
      <c r="AI39" s="43"/>
    </row>
    <row r="40" spans="1:35" ht="28.5" customHeight="1" x14ac:dyDescent="0.2">
      <c r="A40" s="47" t="s">
        <v>138</v>
      </c>
      <c r="B40" s="46" t="s">
        <v>137</v>
      </c>
      <c r="C40" s="45">
        <v>185937.9</v>
      </c>
      <c r="D40" s="45"/>
      <c r="E40" s="45"/>
      <c r="F40" s="45"/>
      <c r="G40" s="45"/>
      <c r="H40" s="45"/>
      <c r="I40" s="45"/>
      <c r="J40" s="45"/>
      <c r="K40" s="45">
        <v>10198.700000000001</v>
      </c>
      <c r="L40" s="45"/>
      <c r="M40" s="45"/>
      <c r="N40" s="45"/>
      <c r="O40" s="45">
        <v>79960</v>
      </c>
      <c r="P40" s="45"/>
      <c r="Q40" s="45">
        <v>31009.3</v>
      </c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4"/>
      <c r="AD40" s="44"/>
      <c r="AE40" s="44">
        <v>652205.9</v>
      </c>
      <c r="AF40" s="44"/>
      <c r="AG40" s="44"/>
      <c r="AH40" s="44"/>
      <c r="AI40" s="43"/>
    </row>
    <row r="41" spans="1:35" ht="28.5" customHeight="1" x14ac:dyDescent="0.2">
      <c r="A41" s="47" t="s">
        <v>136</v>
      </c>
      <c r="B41" s="46" t="s">
        <v>135</v>
      </c>
      <c r="C41" s="45"/>
      <c r="D41" s="44"/>
      <c r="E41" s="44">
        <v>52543</v>
      </c>
      <c r="F41" s="44"/>
      <c r="G41" s="44"/>
      <c r="H41" s="44"/>
      <c r="I41" s="44"/>
      <c r="J41" s="44"/>
      <c r="K41" s="44">
        <v>26840.5</v>
      </c>
      <c r="L41" s="44"/>
      <c r="M41" s="44"/>
      <c r="N41" s="44"/>
      <c r="O41" s="44">
        <v>223021.5</v>
      </c>
      <c r="P41" s="44"/>
      <c r="Q41" s="44">
        <v>15806.9</v>
      </c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>
        <v>1810115.1</v>
      </c>
      <c r="AF41" s="44"/>
      <c r="AG41" s="44"/>
      <c r="AH41" s="44"/>
      <c r="AI41" s="43"/>
    </row>
    <row r="42" spans="1:35" ht="36.75" customHeight="1" x14ac:dyDescent="0.4">
      <c r="A42" s="42"/>
      <c r="B42" s="41" t="s">
        <v>134</v>
      </c>
      <c r="C42" s="40">
        <f>SUM(C7:C41)</f>
        <v>5900000</v>
      </c>
      <c r="D42" s="40">
        <f>SUM(D7:D41)</f>
        <v>30000</v>
      </c>
      <c r="E42" s="40">
        <f>SUM(E7:E41)</f>
        <v>668662.4</v>
      </c>
      <c r="F42" s="40">
        <f>305145.3</f>
        <v>305145.3</v>
      </c>
      <c r="G42" s="40">
        <f>248445</f>
        <v>248445</v>
      </c>
      <c r="H42" s="40">
        <f>50000</f>
        <v>50000</v>
      </c>
      <c r="I42" s="40">
        <f>12307.2</f>
        <v>12307.2</v>
      </c>
      <c r="J42" s="40">
        <f>150000</f>
        <v>150000</v>
      </c>
      <c r="K42" s="40">
        <f>SUM(K7:K41)</f>
        <v>504458.3</v>
      </c>
      <c r="L42" s="40">
        <f>1421334.9</f>
        <v>1421334.9</v>
      </c>
      <c r="M42" s="40">
        <f>1000000</f>
        <v>1000000</v>
      </c>
      <c r="N42" s="40">
        <f>1000000</f>
        <v>1000000</v>
      </c>
      <c r="O42" s="40">
        <f>SUM(O7:O41)</f>
        <v>2942887.3000000003</v>
      </c>
      <c r="P42" s="40">
        <f>137499.5</f>
        <v>137499.5</v>
      </c>
      <c r="Q42" s="40">
        <f>SUM(Q7:Q41)</f>
        <v>806758.5</v>
      </c>
      <c r="R42" s="40">
        <v>274200</v>
      </c>
      <c r="S42" s="40">
        <f>62550</f>
        <v>62550</v>
      </c>
      <c r="T42" s="40">
        <f>450000</f>
        <v>450000</v>
      </c>
      <c r="U42" s="40">
        <v>231000</v>
      </c>
      <c r="V42" s="40">
        <v>500000</v>
      </c>
      <c r="W42" s="40">
        <v>500000</v>
      </c>
      <c r="X42" s="40">
        <v>2661580</v>
      </c>
      <c r="Y42" s="40">
        <f>SUM(Y7:Y41)</f>
        <v>8480.1</v>
      </c>
      <c r="Z42" s="40">
        <f>SUM(Z7:Z41)</f>
        <v>252000</v>
      </c>
      <c r="AA42" s="40">
        <f>125000</f>
        <v>125000</v>
      </c>
      <c r="AB42" s="40">
        <v>25959.8</v>
      </c>
      <c r="AC42" s="39">
        <f>SUM(AC7:AC41)</f>
        <v>555027.9</v>
      </c>
      <c r="AD42" s="39">
        <f>1200000</f>
        <v>1200000</v>
      </c>
      <c r="AE42" s="39">
        <f>SUM(AE7:AE41)</f>
        <v>18101150.900000002</v>
      </c>
      <c r="AF42" s="39">
        <v>3338420</v>
      </c>
      <c r="AG42" s="39">
        <f>SUM(AG7:AG41)</f>
        <v>310000</v>
      </c>
      <c r="AH42" s="39">
        <f>SUM(AH7:AH41)</f>
        <v>1000000</v>
      </c>
      <c r="AI42" s="38">
        <v>1300000</v>
      </c>
    </row>
    <row r="43" spans="1:35" ht="15.75" x14ac:dyDescent="0.25">
      <c r="B43" s="37"/>
      <c r="C43" s="37"/>
      <c r="D43" s="37"/>
      <c r="E43" s="37"/>
    </row>
    <row r="44" spans="1:35" ht="18.75" x14ac:dyDescent="0.3">
      <c r="B44" s="36"/>
      <c r="C44" s="36"/>
      <c r="D44" s="36"/>
      <c r="E44" s="36"/>
      <c r="F44" s="35"/>
      <c r="G44" s="35"/>
      <c r="H44" s="35"/>
      <c r="I44" s="35"/>
      <c r="J44" s="35"/>
      <c r="K44" s="34"/>
      <c r="L44" s="34"/>
      <c r="M44" s="34"/>
      <c r="N44" s="34"/>
      <c r="AC44" s="33"/>
    </row>
    <row r="45" spans="1:35" ht="45.75" customHeight="1" x14ac:dyDescent="0.2">
      <c r="A45" s="28"/>
      <c r="B45" s="32"/>
      <c r="C45" s="32"/>
      <c r="D45" s="32"/>
      <c r="E45" s="32"/>
      <c r="U45" s="28"/>
      <c r="V45" s="28"/>
      <c r="W45" s="28"/>
      <c r="X45" s="28"/>
      <c r="Y45" s="28"/>
      <c r="Z45" s="28"/>
      <c r="AA45" s="28"/>
    </row>
  </sheetData>
  <mergeCells count="5">
    <mergeCell ref="A1:H3"/>
    <mergeCell ref="AC5:AD5"/>
    <mergeCell ref="A4:A6"/>
    <mergeCell ref="B4:B6"/>
    <mergeCell ref="C4:E5"/>
  </mergeCells>
  <printOptions horizontalCentered="1" verticalCentered="1"/>
  <pageMargins left="0.39370078740157483" right="0" top="0.59055118110236227" bottom="0.59055118110236227" header="0.19685039370078741" footer="0.39370078740157483"/>
  <pageSetup paperSize="256" scale="40" fitToWidth="0" orientation="portrait" horizontalDpi="300" verticalDpi="300"/>
  <headerFooter alignWithMargins="0">
    <oddFooter>&amp;R&amp;"Times New Roman,звичайний"&amp;14&amp;P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7625CA-01A8-437D-B588-3A8F2815D59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34080153-28b6-45f6-b1c8-49842029d76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5B1A3C2-B724-4D11-8CCC-6A02E02A1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527765-B3D7-43CB-813C-0C727A6A2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3</vt:i4>
      </vt:variant>
    </vt:vector>
  </HeadingPairs>
  <TitlesOfParts>
    <vt:vector size="5" baseType="lpstr">
      <vt:lpstr>d3</vt:lpstr>
      <vt:lpstr>d6</vt:lpstr>
      <vt:lpstr>'d3'!Заголовки_для_друку</vt:lpstr>
      <vt:lpstr>'d6'!Заголовки_для_друку</vt:lpstr>
      <vt:lpstr>'d6'!Область_друку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2021-06-03T03:01:30Z</dcterms:created>
  <dcterms:modified xsi:type="dcterms:W3CDTF">2021-06-03T15:02:08Z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