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Підрозділи\04000\04100\04110\1 Бюджетний процес\DB_2021\ІІ читання\Додатки\"/>
    </mc:Choice>
  </mc:AlternateContent>
  <bookViews>
    <workbookView xWindow="0" yWindow="0" windowWidth="28800" windowHeight="11700"/>
  </bookViews>
  <sheets>
    <sheet name="у форматі Додатка 8" sheetId="1" r:id="rId1"/>
    <sheet name="ресурсна (за КПКВК)" sheetId="2" r:id="rId2"/>
  </sheets>
  <definedNames>
    <definedName name="_xlnm.Print_Titles" localSheetId="0">'у форматі Додатка 8'!$7:$7</definedName>
  </definedNames>
  <calcPr calcId="162913"/>
</workbook>
</file>

<file path=xl/calcChain.xml><?xml version="1.0" encoding="utf-8"?>
<calcChain xmlns="http://schemas.openxmlformats.org/spreadsheetml/2006/main">
  <c r="F38" i="2" l="1"/>
  <c r="F37" i="2"/>
  <c r="F73" i="1"/>
  <c r="F47" i="1" l="1"/>
  <c r="F64" i="1" l="1"/>
  <c r="F69" i="1" l="1"/>
  <c r="F6" i="2" l="1"/>
  <c r="F14" i="2"/>
  <c r="F15" i="2"/>
  <c r="F32" i="2"/>
  <c r="F36" i="2"/>
  <c r="F35" i="2"/>
  <c r="F34" i="2"/>
  <c r="F33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3" i="2"/>
  <c r="F12" i="2"/>
  <c r="F11" i="2"/>
  <c r="F10" i="2"/>
  <c r="F9" i="2"/>
  <c r="F8" i="2"/>
  <c r="F7" i="2"/>
  <c r="F5" i="2"/>
</calcChain>
</file>

<file path=xl/sharedStrings.xml><?xml version="1.0" encoding="utf-8"?>
<sst xmlns="http://schemas.openxmlformats.org/spreadsheetml/2006/main" count="242" uniqueCount="131">
  <si>
    <t>Назва кредитора та інвестиційного проекту, 
що реалізується за рахунок кредиту (позики)</t>
  </si>
  <si>
    <t xml:space="preserve">Назва валюти, в якій залучається кредит (позика) </t>
  </si>
  <si>
    <r>
      <t xml:space="preserve">Загальний обсяг кредиту (позики) 
</t>
    </r>
    <r>
      <rPr>
        <i/>
        <sz val="12"/>
        <rFont val="Times New Roman"/>
        <family val="1"/>
        <charset val="204"/>
      </rPr>
      <t>(тис. один.)</t>
    </r>
  </si>
  <si>
    <t>Код програмної класифікації видатків та кредитування державного бюджету</t>
  </si>
  <si>
    <t>Найменування згідно з програмною класифікацією 
видатків та кредитування державного бюджету</t>
  </si>
  <si>
    <t>Кредитор - Міжнародний банк реконструкції та розвитку:</t>
  </si>
  <si>
    <t>Другий проект з передачі електроенергії</t>
  </si>
  <si>
    <t>дол. США</t>
  </si>
  <si>
    <t>Підвищення надійності постачання електроенергії в Україні</t>
  </si>
  <si>
    <t>Впровадження Програми реформування та розвитку енергетичного сектора</t>
  </si>
  <si>
    <t>Проект "Поліпшення охорони здоров`я на службі у людей"</t>
  </si>
  <si>
    <t>Поліпшення охорони здоров`я на службі у людей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</si>
  <si>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</si>
  <si>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Проект "Модернізація системи соціальної підтримки населення України"</t>
  </si>
  <si>
    <t>Модернізація системи соціальної підтримки населення України</t>
  </si>
  <si>
    <t>Проект розвитку міської інфраструктури - 2</t>
  </si>
  <si>
    <t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t>
  </si>
  <si>
    <t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відновлення сходу України</t>
  </si>
  <si>
    <t>Проект "Підвищення енергоефективності в секторі централізованого теплопостачання України"</t>
  </si>
  <si>
    <t>Розвиток автомагістралей та реформа дорожнього сектору</t>
  </si>
  <si>
    <t xml:space="preserve">Проект розвитку дорожньої галузі </t>
  </si>
  <si>
    <t>Кредитор - Європейський банк реконструкції та розвитку:</t>
  </si>
  <si>
    <t>євро</t>
  </si>
  <si>
    <t>Проект "Будівництво повітряної лінії 750 кВ Запорізька АЕС - Каховська"</t>
  </si>
  <si>
    <t>Будівництво повітряної лінії 750 кВ Запорізька - Каховська</t>
  </si>
  <si>
    <t>Проект "Завершення будівництва метрополітену у м. Дніпропетровську"</t>
  </si>
  <si>
    <t>Проект "Подовження третьої лінії метрополітену у м. Харкові"</t>
  </si>
  <si>
    <t>Подовження третьої лінії метрополітену у м. Харкові</t>
  </si>
  <si>
    <r>
      <t>Cубвенція з державного бюджету міському бюджету міста Х</t>
    </r>
    <r>
      <rPr>
        <sz val="12"/>
        <rFont val="Times New Roman"/>
        <family val="1"/>
        <charset val="204"/>
      </rPr>
      <t>аркова</t>
    </r>
    <r>
      <rPr>
        <sz val="12"/>
        <color indexed="8"/>
        <rFont val="Times New Roman"/>
        <family val="1"/>
        <charset val="204"/>
      </rPr>
      <t xml:space="preserve"> на подовження третьої лінії метрополітену у м. Харкові</t>
    </r>
  </si>
  <si>
    <t>Кредитор - Європейський інвестиційний банк:</t>
  </si>
  <si>
    <t xml:space="preserve">Проект "Реабілітація гідроелектростанцій" </t>
  </si>
  <si>
    <t>Будівництво ПЛ 750 кВ Рівненська АЕС - Київська</t>
  </si>
  <si>
    <t>Проект "Будівництво повітряної лінії 750 кВ Запорізька - Каховська"</t>
  </si>
  <si>
    <t>Проект "Вища освіта України"</t>
  </si>
  <si>
    <t>Програма розвитку муніципальної інфраструктури</t>
  </si>
  <si>
    <t>Проект "Розвиток міського пасажирського транспорту в містах України"</t>
  </si>
  <si>
    <t>Розвиток міського пасажирського транспорту в містах України</t>
  </si>
  <si>
    <t>"Проект модернізації української залізниці"</t>
  </si>
  <si>
    <t>Модернізація української залізниці</t>
  </si>
  <si>
    <t>Фінансування проектів розвитку за рахунок коштів, залучених державою</t>
  </si>
  <si>
    <t>Проект "Основний кредит для аграрної галузі - Україна"</t>
  </si>
  <si>
    <t>Проект "Завершення будівництва метрополітену у 
м. Дніпропетровську"</t>
  </si>
  <si>
    <t>Cубвенція з державного бюджету міському бюджету міста Дніпра на завершення будівництва метрополітену у м. Дніпрі</t>
  </si>
  <si>
    <t>Проект "Підвищення безпеки автомобільних доріг в містах України"</t>
  </si>
  <si>
    <t>Безпека руху в містах України</t>
  </si>
  <si>
    <t>Кредитор - Кредитна установа для відбудови:</t>
  </si>
  <si>
    <t>Проект "Підвищення ефективності передачі електроенергії (модернізація підстанцій)"</t>
  </si>
  <si>
    <t>Підвищення ефективності передачі електроенергії (модернізація підстанцій)</t>
  </si>
  <si>
    <t>Незв'язаний фінансовий кредит  - Проект "Реконструкція трансформаторних підстанцій східної частини України"</t>
  </si>
  <si>
    <t>Реконструкція трансформаторних підстанцій східної частини України</t>
  </si>
  <si>
    <t xml:space="preserve">Проект муніципального водного господарства м. Чернівці, стадія І </t>
  </si>
  <si>
    <t>Проект "Рефінансування енергоефективних інвестицій малих та середніх підприємств України через фінансовий сектор"</t>
  </si>
  <si>
    <t>Кредитор - Північна екологічна фінансова корпорація:</t>
  </si>
  <si>
    <t>Кредитор - Уряд Республіки Польща:</t>
  </si>
  <si>
    <t>Проект з розбудови підрозділів охорони кордону</t>
  </si>
  <si>
    <t xml:space="preserve">Реалізація проекту з розбудови підрозділів охорони кордону </t>
  </si>
  <si>
    <t>Проект з будівництва, реконструкції та капітального ремонту автомобільних доріг західного регіону, для подальшого якісного поєднання їх з автомобільними дорогами Республіки Польща</t>
  </si>
  <si>
    <t>Розбудова прикордонної дорожньої інфраструктури на українсько-польському кордоні</t>
  </si>
  <si>
    <t>Реалізація проекту з розбудови прикордонної дорожньої інфраструктури та облаштування пунктів пропуску</t>
  </si>
  <si>
    <t>Кредитор - Японське агентство міжнародного співробітництва:</t>
  </si>
  <si>
    <t>Проект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t>
  </si>
  <si>
    <t>японська єна</t>
  </si>
  <si>
    <t>Кредитор - Ексімбанк Угорщини (в частині реалізації Рамкового договору між Урядом України та Урядом Угорщини)</t>
  </si>
  <si>
    <t>Проект з розбудови прикордонної дорожньої інфраструктури на українсько-угорському державному кордоні</t>
  </si>
  <si>
    <t>Розбудова прикордонної дорожньої інфраструктури на українсько-угорському державному кордоні</t>
  </si>
  <si>
    <t>Кредитор - Уряд Французької Республіки</t>
  </si>
  <si>
    <t>Створення єдиної системи авіаційної безпеки та цивільного захисту в Україні</t>
  </si>
  <si>
    <t xml:space="preserve">Створення єдиної авіаційної системи безпеки та цивільного захисту </t>
  </si>
  <si>
    <t>Проект "Транспортний зв'язок в Україні - Фаза І"</t>
  </si>
  <si>
    <t>Проект з постачання питної води у м. Маріуполі</t>
  </si>
  <si>
    <t>Реалізація проекту з постачання питної води у м. Маріуполі</t>
  </si>
  <si>
    <t>Проект "Розвиток трансєвропейської транспортної мережі"</t>
  </si>
  <si>
    <t>Проект "Європейські дороги України ІІІ (проект "Розвиток трансєвропейської транспортної мережі")</t>
  </si>
  <si>
    <t>Проект "Східна Україна: воззєднання, відновлення, зростання"</t>
  </si>
  <si>
    <t>Реконструкція гідроелектростанцій  ПАТ  "Укргідроенерго"</t>
  </si>
  <si>
    <r>
      <t xml:space="preserve">Загальний обсяг кредиту (позики) 
</t>
    </r>
    <r>
      <rPr>
        <i/>
        <sz val="12"/>
        <rFont val="Times New Roman"/>
        <family val="1"/>
        <charset val="204"/>
      </rPr>
      <t>(тис. одиниць)</t>
    </r>
  </si>
  <si>
    <t xml:space="preserve"> Обсяг залучення
кредиту (позики)
у 2021 році 
(тис. грн.) </t>
  </si>
  <si>
    <t>Проект реабілітації гідроелектростанцій</t>
  </si>
  <si>
    <t xml:space="preserve">Реконструкція гідроелектростанцій ПАТ "Укргідроенерго" </t>
  </si>
  <si>
    <t>Проект з передачі електроенергії</t>
  </si>
  <si>
    <t>Проект "Будівництво високовольтної повітряної лінії 750 кВ Рівненська АЕС - Київська"</t>
  </si>
  <si>
    <t>Проект "Підвищення ефективності передачі електроенергії (Модернізація підстанцій)"</t>
  </si>
  <si>
    <t>Підвищення ефективності передачі електроенергії (Модернізація підстанцій)</t>
  </si>
  <si>
    <t>Вища освіта України</t>
  </si>
  <si>
    <t>Вища освіта. Енергоефективність та сталий розвиток</t>
  </si>
  <si>
    <t>Реалізація надзвичайної  кредитної  програми для України</t>
  </si>
  <si>
    <t>Субвенція з державного бюджету місцевим бюджетам для реалізації проектів в рамках Надзвичайної кредитної програми для відновлення України</t>
  </si>
  <si>
    <t>Проет "Основний кредит для МСП та установ з середньою капіталізацією - Україна (АРЕХ)"</t>
  </si>
  <si>
    <t xml:space="preserve">Фінансування проектів розвитку за рахунок коштів, залучених державою </t>
  </si>
  <si>
    <t>Cубвенція з державного бюджету міському бюджету міста Дніпропетровська на завершення будівництва метрополітену у м. Дніпропетровську</t>
  </si>
  <si>
    <t>Реалізація проєкту  з постачання питної води у м.Маріуполі</t>
  </si>
  <si>
    <t>В С Ь О Г О (всі проекти МФО)</t>
  </si>
  <si>
    <t>Другий проект покращення автомобільних доріг та безпеки руху</t>
  </si>
  <si>
    <t>Європейські дороги України ІІ (Проект покращення транспортно-експлуатаційного стану автомобільних доріг на підходах до м. Києва)</t>
  </si>
  <si>
    <t>Проект "Покращення транспортно-експлуатаційного стану автомобільних доріг на під'їздах до м. Києва (пан'європейські коридори)"</t>
  </si>
  <si>
    <t>Cубвенція з державного бюджету міському бюджету міста Харкова на подовження третьої лінії метрополітену у м. Харкові</t>
  </si>
  <si>
    <t>Проект "Будівництво високовольтної повітряної лінії 
750 кВ Рівненська АЕС - Київська"</t>
  </si>
  <si>
    <t>Вища освіта, енергоефективність та сталий розвиток</t>
  </si>
  <si>
    <t>Проект "Надзвичайна кредитна програма для відновлення України"</t>
  </si>
  <si>
    <t>Реалізація надзвичайної  кредитної  програми для відновлення України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</si>
  <si>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</si>
  <si>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Проект "Програма розвитку муніципальної інфраструктури України"</t>
  </si>
  <si>
    <t>Проект "Основний кредит для малих та середніх підприємств та компаній з середнім рівнем капіталізації"</t>
  </si>
  <si>
    <t>Проект з розбудови прикордонної дорожньої інфраструктури та облаштування пунктів пропуску українсько-польського кордону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</si>
  <si>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здоров’я на службі у людей"</t>
  </si>
  <si>
    <t>х</t>
  </si>
  <si>
    <t>Розвиток інфраструктури сільського господарства у Луганській області</t>
  </si>
  <si>
    <t>Державний інвестиційний проект закупівлі 20 катерів морської безпеки та охорони морських кордонів України</t>
  </si>
  <si>
    <t>Створення системи охорони морських кордонів</t>
  </si>
  <si>
    <t>Поліна - 5 397 972,0 тис. грн</t>
  </si>
  <si>
    <t>МФО - 18 302 028,0 тис. грн</t>
  </si>
  <si>
    <t>грант (МОН) - 100 000,0 тис. грн (відображається в Додатку № 3, але не відображається в Додатку № 8)</t>
  </si>
  <si>
    <t>КЕКВ/ККК</t>
  </si>
  <si>
    <t>2000, 3000</t>
  </si>
  <si>
    <t>2620, 3220</t>
  </si>
  <si>
    <t>2210, 2240, 3000</t>
  </si>
  <si>
    <t>Проект "Розвиток системи водопостачання та водовідведення в місті Миколаїв"</t>
  </si>
  <si>
    <t xml:space="preserve">                                                                                        "Про Державний бюджет України на 2021 рік"</t>
  </si>
  <si>
    <t xml:space="preserve">                                                                                             Додаток № 8</t>
  </si>
  <si>
    <t xml:space="preserve">Перелік кредитів (позик), що залучаються державою до спеціального фонду Державного бюджету України на 2021 рік
 від іноземних держав, іноземних фінансових установ і міжнародних фінансових організацій для реалізації інвестиційних проектів </t>
  </si>
  <si>
    <t xml:space="preserve"> Обсяг залучення кредиту (позики) у 2021 році
(тис. грн) </t>
  </si>
  <si>
    <t xml:space="preserve">  Р А З О М </t>
  </si>
  <si>
    <t>Обсяги надання кредитів у 2021 році в розрізі бюджетних програм, в рамках яких реалізуються спільні з міжнародними фінансовими організаціями проекти</t>
  </si>
  <si>
    <t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</t>
  </si>
  <si>
    <t>Проект "Східна Україна: возз'єднання, відновлення та відродження (Проект 3В)"</t>
  </si>
  <si>
    <r>
      <t xml:space="preserve">Проект "Додаткове фінансування </t>
    </r>
    <r>
      <rPr>
        <i/>
        <sz val="12"/>
        <rFont val="Times New Roman"/>
        <family val="1"/>
        <charset val="204"/>
      </rPr>
      <t>Проекту "Поліпшення охорони здоров`я на службі у людей"</t>
    </r>
  </si>
  <si>
    <t>Забезпечення медичних заходів окремих державних програм та комплексних заходів програмного характеру</t>
  </si>
  <si>
    <t>фунт стерлінгів</t>
  </si>
  <si>
    <t>Кредитор - Уряд Сполученого Королівства Великої Британії та Північної Ірландії</t>
  </si>
  <si>
    <t xml:space="preserve">Проект із закупівлі наборів для проведення 4 мільйонів ПЛР досліджень </t>
  </si>
  <si>
    <t xml:space="preserve">                                                                                             до Закону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</si>
</sst>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₴_-;\-* #,##0.00_₴_-;_-* &quot;-&quot;??_₴_-;_-@_-"/>
    <numFmt numFmtId="165" formatCode="#,##0_ ;[Red]\-#,##0\ "/>
    <numFmt numFmtId="166" formatCode="#,##0.0"/>
    <numFmt numFmtId="167" formatCode="#,##0.000;[Red]#,##0.000"/>
    <numFmt numFmtId="168" formatCode="#,##0_ ;\-#,##0\ "/>
    <numFmt numFmtId="169" formatCode="#,##0;[Red]#,##0"/>
    <numFmt numFmtId="170" formatCode="0.0"/>
    <numFmt numFmtId="171" formatCode="#,##0.00_ ;[Red]\-#,##0.00\ 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color indexed="60"/>
      <name val="Calibri"/>
      <family val="2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3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0" fillId="4" borderId="0" applyNumberFormat="0" applyBorder="0" applyAlignment="0" applyProtection="0"/>
    <xf numFmtId="164" fontId="1" fillId="0" borderId="0" applyFont="0" applyFill="0" applyBorder="0" applyAlignment="0" applyProtection="0"/>
  </cellStyleXfs>
  <cellXfs count="187">
    <xf numFmtId="0" fontId="0" fillId="0" borderId="0" xfId="0"/>
    <xf numFmtId="0" fontId="5" fillId="0" borderId="2" xfId="2" applyFont="1" applyFill="1" applyBorder="1" applyAlignment="1">
      <alignment horizontal="center" vertical="center" wrapText="1"/>
    </xf>
    <xf numFmtId="4" fontId="8" fillId="2" borderId="2" xfId="2" applyNumberFormat="1" applyFont="1" applyFill="1" applyBorder="1" applyAlignment="1">
      <alignment vertical="center" wrapText="1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6" fillId="2" borderId="2" xfId="2" applyNumberFormat="1" applyFont="1" applyFill="1" applyBorder="1" applyAlignment="1">
      <alignment vertical="center" wrapText="1" shrinkToFit="1"/>
    </xf>
    <xf numFmtId="0" fontId="6" fillId="2" borderId="2" xfId="1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/>
    </xf>
    <xf numFmtId="4" fontId="5" fillId="2" borderId="2" xfId="2" applyNumberFormat="1" applyFont="1" applyFill="1" applyBorder="1" applyAlignment="1">
      <alignment vertical="center" wrapText="1"/>
    </xf>
    <xf numFmtId="0" fontId="8" fillId="0" borderId="2" xfId="6" applyFont="1" applyFill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vertical="center"/>
    </xf>
    <xf numFmtId="0" fontId="4" fillId="0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166" fontId="3" fillId="0" borderId="0" xfId="1" applyNumberFormat="1" applyFont="1" applyFill="1" applyAlignment="1">
      <alignment vertical="center"/>
    </xf>
    <xf numFmtId="0" fontId="5" fillId="6" borderId="10" xfId="2" applyFont="1" applyFill="1" applyBorder="1" applyAlignment="1">
      <alignment horizontal="center" vertical="center" wrapText="1"/>
    </xf>
    <xf numFmtId="0" fontId="5" fillId="6" borderId="11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5" fillId="6" borderId="1" xfId="2" applyFont="1" applyFill="1" applyBorder="1" applyAlignment="1">
      <alignment horizontal="center" vertical="center" wrapText="1"/>
    </xf>
    <xf numFmtId="0" fontId="3" fillId="0" borderId="0" xfId="1" applyFont="1"/>
    <xf numFmtId="0" fontId="5" fillId="6" borderId="2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vertical="center" wrapText="1"/>
    </xf>
    <xf numFmtId="0" fontId="3" fillId="0" borderId="0" xfId="1" applyFont="1" applyAlignment="1">
      <alignment vertical="center"/>
    </xf>
    <xf numFmtId="166" fontId="3" fillId="0" borderId="0" xfId="1" applyNumberFormat="1" applyFont="1" applyAlignment="1">
      <alignment vertical="center"/>
    </xf>
    <xf numFmtId="4" fontId="6" fillId="0" borderId="13" xfId="2" applyNumberFormat="1" applyFont="1" applyFill="1" applyBorder="1" applyAlignment="1">
      <alignment horizontal="left" vertical="center" wrapText="1"/>
    </xf>
    <xf numFmtId="165" fontId="6" fillId="0" borderId="6" xfId="2" applyNumberFormat="1" applyFont="1" applyFill="1" applyBorder="1" applyAlignment="1">
      <alignment horizontal="center" vertical="center" wrapText="1"/>
    </xf>
    <xf numFmtId="4" fontId="5" fillId="0" borderId="2" xfId="2" applyNumberFormat="1" applyFont="1" applyFill="1" applyBorder="1" applyAlignment="1">
      <alignment vertical="center" wrapText="1"/>
    </xf>
    <xf numFmtId="0" fontId="6" fillId="0" borderId="13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vertical="center" wrapText="1"/>
    </xf>
    <xf numFmtId="0" fontId="5" fillId="0" borderId="2" xfId="6" applyFont="1" applyFill="1" applyBorder="1" applyAlignment="1">
      <alignment horizontal="center" vertical="center" wrapText="1"/>
    </xf>
    <xf numFmtId="4" fontId="5" fillId="0" borderId="2" xfId="6" applyNumberFormat="1" applyFont="1" applyFill="1" applyBorder="1" applyAlignment="1">
      <alignment horizontal="left" vertical="center" wrapText="1"/>
    </xf>
    <xf numFmtId="0" fontId="9" fillId="0" borderId="13" xfId="1" applyFont="1" applyFill="1" applyBorder="1" applyAlignment="1">
      <alignment horizontal="left" vertical="center"/>
    </xf>
    <xf numFmtId="3" fontId="9" fillId="0" borderId="6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/>
    </xf>
    <xf numFmtId="1" fontId="5" fillId="6" borderId="2" xfId="3" applyNumberFormat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horizontal="left" vertical="center" wrapText="1"/>
    </xf>
    <xf numFmtId="4" fontId="3" fillId="0" borderId="0" xfId="1" applyNumberFormat="1" applyFont="1" applyAlignment="1">
      <alignment vertical="center"/>
    </xf>
    <xf numFmtId="4" fontId="6" fillId="6" borderId="13" xfId="3" applyNumberFormat="1" applyFont="1" applyFill="1" applyBorder="1" applyAlignment="1">
      <alignment horizontal="left" vertical="center" wrapText="1"/>
    </xf>
    <xf numFmtId="165" fontId="6" fillId="6" borderId="6" xfId="3" applyNumberFormat="1" applyFont="1" applyFill="1" applyBorder="1" applyAlignment="1">
      <alignment horizontal="center" vertical="center" wrapText="1"/>
    </xf>
    <xf numFmtId="0" fontId="5" fillId="6" borderId="2" xfId="3" applyFont="1" applyFill="1" applyBorder="1" applyAlignment="1">
      <alignment horizontal="center" vertical="center" wrapText="1"/>
    </xf>
    <xf numFmtId="4" fontId="5" fillId="6" borderId="2" xfId="3" applyNumberFormat="1" applyFont="1" applyFill="1" applyBorder="1" applyAlignment="1">
      <alignment vertical="center" wrapText="1"/>
    </xf>
    <xf numFmtId="0" fontId="5" fillId="6" borderId="2" xfId="2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9" fillId="0" borderId="14" xfId="1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center" vertical="center" wrapText="1"/>
    </xf>
    <xf numFmtId="165" fontId="6" fillId="0" borderId="15" xfId="2" applyNumberFormat="1" applyFont="1" applyFill="1" applyBorder="1" applyAlignment="1">
      <alignment horizontal="center" vertical="center" wrapText="1"/>
    </xf>
    <xf numFmtId="0" fontId="3" fillId="6" borderId="2" xfId="1" applyFont="1" applyFill="1" applyBorder="1" applyAlignment="1">
      <alignment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9" fillId="0" borderId="13" xfId="1" applyFont="1" applyFill="1" applyBorder="1" applyAlignment="1">
      <alignment vertical="center" wrapText="1"/>
    </xf>
    <xf numFmtId="4" fontId="5" fillId="0" borderId="2" xfId="2" applyNumberFormat="1" applyFont="1" applyFill="1" applyBorder="1" applyAlignment="1">
      <alignment horizontal="left" vertical="center" wrapText="1"/>
    </xf>
    <xf numFmtId="0" fontId="8" fillId="0" borderId="4" xfId="2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166" fontId="3" fillId="0" borderId="0" xfId="1" applyNumberFormat="1" applyFont="1"/>
    <xf numFmtId="4" fontId="8" fillId="0" borderId="2" xfId="2" applyNumberFormat="1" applyFont="1" applyFill="1" applyBorder="1" applyAlignment="1">
      <alignment horizontal="left" vertical="center" wrapText="1"/>
    </xf>
    <xf numFmtId="4" fontId="5" fillId="0" borderId="5" xfId="2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center" wrapText="1"/>
    </xf>
    <xf numFmtId="166" fontId="5" fillId="0" borderId="2" xfId="1" applyNumberFormat="1" applyFont="1" applyFill="1" applyBorder="1" applyAlignment="1">
      <alignment horizontal="right" vertical="center"/>
    </xf>
    <xf numFmtId="166" fontId="5" fillId="0" borderId="2" xfId="1" applyNumberFormat="1" applyFont="1" applyBorder="1" applyAlignment="1">
      <alignment horizontal="right" vertical="center"/>
    </xf>
    <xf numFmtId="0" fontId="6" fillId="2" borderId="2" xfId="2" applyFont="1" applyFill="1" applyBorder="1" applyAlignment="1">
      <alignment horizontal="center" vertical="center" wrapText="1"/>
    </xf>
    <xf numFmtId="165" fontId="6" fillId="2" borderId="2" xfId="2" applyNumberFormat="1" applyFont="1" applyFill="1" applyBorder="1" applyAlignment="1">
      <alignment vertical="center" wrapText="1"/>
    </xf>
    <xf numFmtId="0" fontId="5" fillId="2" borderId="2" xfId="1" applyFont="1" applyFill="1" applyBorder="1" applyAlignment="1">
      <alignment vertical="center" wrapText="1"/>
    </xf>
    <xf numFmtId="4" fontId="6" fillId="0" borderId="2" xfId="2" applyNumberFormat="1" applyFont="1" applyFill="1" applyBorder="1" applyAlignment="1">
      <alignment vertical="center" wrapText="1"/>
    </xf>
    <xf numFmtId="165" fontId="6" fillId="0" borderId="2" xfId="2" applyNumberFormat="1" applyFont="1" applyFill="1" applyBorder="1" applyAlignment="1">
      <alignment vertical="center" wrapText="1"/>
    </xf>
    <xf numFmtId="0" fontId="5" fillId="0" borderId="0" xfId="1" applyFont="1" applyFill="1" applyAlignment="1">
      <alignment vertical="center"/>
    </xf>
    <xf numFmtId="0" fontId="5" fillId="0" borderId="0" xfId="1" applyFont="1" applyFill="1"/>
    <xf numFmtId="0" fontId="5" fillId="0" borderId="15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vertical="center" wrapText="1"/>
    </xf>
    <xf numFmtId="0" fontId="6" fillId="2" borderId="2" xfId="2" applyFont="1" applyFill="1" applyBorder="1" applyAlignment="1">
      <alignment vertical="top" wrapText="1"/>
    </xf>
    <xf numFmtId="0" fontId="6" fillId="2" borderId="2" xfId="2" applyFont="1" applyFill="1" applyBorder="1" applyAlignment="1">
      <alignment horizontal="center" vertical="top" wrapText="1"/>
    </xf>
    <xf numFmtId="165" fontId="6" fillId="2" borderId="2" xfId="2" applyNumberFormat="1" applyFont="1" applyFill="1" applyBorder="1" applyAlignment="1">
      <alignment horizontal="center" vertical="top" wrapText="1"/>
    </xf>
    <xf numFmtId="0" fontId="5" fillId="2" borderId="2" xfId="2" applyFont="1" applyFill="1" applyBorder="1" applyAlignment="1">
      <alignment vertical="center" wrapText="1"/>
    </xf>
    <xf numFmtId="166" fontId="5" fillId="0" borderId="0" xfId="1" applyNumberFormat="1" applyFont="1" applyFill="1"/>
    <xf numFmtId="0" fontId="12" fillId="0" borderId="0" xfId="1" applyFont="1" applyFill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13" fillId="0" borderId="0" xfId="1" applyFont="1" applyFill="1" applyBorder="1"/>
    <xf numFmtId="0" fontId="13" fillId="0" borderId="0" xfId="1" applyFont="1" applyFill="1"/>
    <xf numFmtId="0" fontId="12" fillId="0" borderId="0" xfId="1" applyFont="1" applyFill="1" applyAlignment="1">
      <alignment vertical="center"/>
    </xf>
    <xf numFmtId="1" fontId="5" fillId="2" borderId="2" xfId="3" applyNumberFormat="1" applyFont="1" applyFill="1" applyBorder="1" applyAlignment="1">
      <alignment horizontal="center" vertical="center" wrapText="1"/>
    </xf>
    <xf numFmtId="4" fontId="5" fillId="0" borderId="0" xfId="1" applyNumberFormat="1" applyFont="1" applyFill="1"/>
    <xf numFmtId="0" fontId="6" fillId="0" borderId="2" xfId="1" applyFont="1" applyFill="1" applyBorder="1" applyAlignment="1">
      <alignment vertical="center" wrapText="1"/>
    </xf>
    <xf numFmtId="0" fontId="6" fillId="0" borderId="2" xfId="3" applyFont="1" applyFill="1" applyBorder="1" applyAlignment="1">
      <alignment horizontal="center" vertical="center" wrapText="1"/>
    </xf>
    <xf numFmtId="1" fontId="5" fillId="0" borderId="2" xfId="3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4" fontId="6" fillId="2" borderId="2" xfId="3" applyNumberFormat="1" applyFont="1" applyFill="1" applyBorder="1" applyAlignment="1">
      <alignment vertical="center" wrapText="1"/>
    </xf>
    <xf numFmtId="0" fontId="6" fillId="2" borderId="2" xfId="3" applyFont="1" applyFill="1" applyBorder="1" applyAlignment="1">
      <alignment horizontal="center" vertical="center" wrapText="1"/>
    </xf>
    <xf numFmtId="165" fontId="6" fillId="2" borderId="2" xfId="3" applyNumberFormat="1" applyFont="1" applyFill="1" applyBorder="1" applyAlignment="1">
      <alignment vertical="center" wrapText="1"/>
    </xf>
    <xf numFmtId="0" fontId="5" fillId="2" borderId="2" xfId="3" applyFont="1" applyFill="1" applyBorder="1" applyAlignment="1">
      <alignment horizontal="center" vertical="center" wrapText="1"/>
    </xf>
    <xf numFmtId="4" fontId="5" fillId="2" borderId="2" xfId="3" applyNumberFormat="1" applyFont="1" applyFill="1" applyBorder="1" applyAlignment="1">
      <alignment vertical="center" wrapText="1"/>
    </xf>
    <xf numFmtId="4" fontId="5" fillId="0" borderId="0" xfId="1" applyNumberFormat="1" applyFont="1" applyFill="1" applyAlignment="1">
      <alignment vertical="center"/>
    </xf>
    <xf numFmtId="4" fontId="6" fillId="2" borderId="2" xfId="2" applyNumberFormat="1" applyFont="1" applyFill="1" applyBorder="1" applyAlignment="1">
      <alignment vertical="center" wrapText="1"/>
    </xf>
    <xf numFmtId="166" fontId="12" fillId="0" borderId="0" xfId="1" applyNumberFormat="1" applyFont="1" applyFill="1" applyAlignment="1">
      <alignment vertical="center"/>
    </xf>
    <xf numFmtId="49" fontId="5" fillId="2" borderId="2" xfId="2" applyNumberFormat="1" applyFont="1" applyFill="1" applyBorder="1" applyAlignment="1">
      <alignment vertical="center" wrapText="1"/>
    </xf>
    <xf numFmtId="3" fontId="6" fillId="2" borderId="2" xfId="1" applyNumberFormat="1" applyFont="1" applyFill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5" fillId="3" borderId="0" xfId="1" applyFont="1" applyFill="1"/>
    <xf numFmtId="0" fontId="6" fillId="2" borderId="2" xfId="5" applyFont="1" applyFill="1" applyBorder="1" applyAlignment="1">
      <alignment vertical="center" wrapText="1"/>
    </xf>
    <xf numFmtId="4" fontId="5" fillId="2" borderId="2" xfId="6" applyNumberFormat="1" applyFont="1" applyFill="1" applyBorder="1" applyAlignment="1">
      <alignment vertical="center" wrapText="1"/>
    </xf>
    <xf numFmtId="0" fontId="5" fillId="2" borderId="2" xfId="6" applyFont="1" applyFill="1" applyBorder="1" applyAlignment="1">
      <alignment horizontal="center" vertical="center" wrapText="1"/>
    </xf>
    <xf numFmtId="0" fontId="5" fillId="2" borderId="2" xfId="4" applyFont="1" applyFill="1" applyBorder="1" applyAlignment="1">
      <alignment vertical="center"/>
    </xf>
    <xf numFmtId="168" fontId="6" fillId="2" borderId="2" xfId="7" applyNumberFormat="1" applyFont="1" applyFill="1" applyBorder="1" applyAlignment="1">
      <alignment vertical="center" wrapText="1"/>
    </xf>
    <xf numFmtId="0" fontId="5" fillId="0" borderId="0" xfId="1" applyFont="1" applyFill="1" applyAlignment="1">
      <alignment horizontal="center"/>
    </xf>
    <xf numFmtId="4" fontId="12" fillId="0" borderId="0" xfId="1" applyNumberFormat="1" applyFont="1" applyFill="1" applyAlignment="1">
      <alignment horizontal="center" vertical="center"/>
    </xf>
    <xf numFmtId="166" fontId="5" fillId="0" borderId="0" xfId="1" applyNumberFormat="1" applyFont="1" applyFill="1" applyAlignment="1">
      <alignment vertical="center"/>
    </xf>
    <xf numFmtId="170" fontId="5" fillId="0" borderId="0" xfId="1" applyNumberFormat="1" applyFont="1" applyFill="1" applyAlignment="1">
      <alignment horizontal="center" vertical="center"/>
    </xf>
    <xf numFmtId="166" fontId="5" fillId="2" borderId="2" xfId="1" applyNumberFormat="1" applyFont="1" applyFill="1" applyBorder="1" applyAlignment="1">
      <alignment horizontal="right" vertical="center"/>
    </xf>
    <xf numFmtId="166" fontId="5" fillId="2" borderId="2" xfId="1" applyNumberFormat="1" applyFont="1" applyFill="1" applyBorder="1" applyAlignment="1">
      <alignment vertical="center"/>
    </xf>
    <xf numFmtId="0" fontId="6" fillId="2" borderId="2" xfId="2" applyFont="1" applyFill="1" applyBorder="1" applyAlignment="1">
      <alignment horizontal="center" vertical="center" wrapText="1"/>
    </xf>
    <xf numFmtId="4" fontId="6" fillId="2" borderId="2" xfId="2" applyNumberFormat="1" applyFont="1" applyFill="1" applyBorder="1" applyAlignment="1">
      <alignment vertical="center" wrapText="1"/>
    </xf>
    <xf numFmtId="0" fontId="6" fillId="6" borderId="13" xfId="2" applyFont="1" applyFill="1" applyBorder="1" applyAlignment="1">
      <alignment horizontal="left" vertical="center" wrapText="1"/>
    </xf>
    <xf numFmtId="0" fontId="6" fillId="6" borderId="2" xfId="2" applyFont="1" applyFill="1" applyBorder="1" applyAlignment="1">
      <alignment horizontal="center" vertical="center" wrapText="1"/>
    </xf>
    <xf numFmtId="165" fontId="6" fillId="6" borderId="6" xfId="2" applyNumberFormat="1" applyFont="1" applyFill="1" applyBorder="1" applyAlignment="1">
      <alignment horizontal="center" vertical="center" wrapText="1"/>
    </xf>
    <xf numFmtId="0" fontId="6" fillId="6" borderId="2" xfId="3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vertical="center" wrapText="1"/>
    </xf>
    <xf numFmtId="4" fontId="6" fillId="0" borderId="4" xfId="2" applyNumberFormat="1" applyFont="1" applyFill="1" applyBorder="1" applyAlignment="1">
      <alignment vertical="center" wrapText="1"/>
    </xf>
    <xf numFmtId="166" fontId="5" fillId="0" borderId="0" xfId="1" applyNumberFormat="1" applyFont="1" applyFill="1" applyBorder="1" applyAlignment="1">
      <alignment vertical="center"/>
    </xf>
    <xf numFmtId="4" fontId="5" fillId="0" borderId="0" xfId="1" applyNumberFormat="1" applyFont="1" applyFill="1" applyBorder="1" applyAlignment="1">
      <alignment vertical="center"/>
    </xf>
    <xf numFmtId="0" fontId="8" fillId="0" borderId="16" xfId="6" applyFont="1" applyFill="1" applyBorder="1" applyAlignment="1">
      <alignment horizontal="center" vertical="center" wrapText="1"/>
    </xf>
    <xf numFmtId="166" fontId="5" fillId="0" borderId="16" xfId="1" applyNumberFormat="1" applyFont="1" applyFill="1" applyBorder="1" applyAlignment="1">
      <alignment horizontal="right" vertical="center"/>
    </xf>
    <xf numFmtId="171" fontId="6" fillId="2" borderId="2" xfId="2" applyNumberFormat="1" applyFont="1" applyFill="1" applyBorder="1" applyAlignment="1">
      <alignment vertical="center" wrapText="1"/>
    </xf>
    <xf numFmtId="0" fontId="12" fillId="6" borderId="0" xfId="2" applyFont="1" applyFill="1" applyBorder="1" applyAlignment="1">
      <alignment horizontal="center" vertical="center" wrapText="1"/>
    </xf>
    <xf numFmtId="0" fontId="8" fillId="6" borderId="2" xfId="1" applyFont="1" applyFill="1" applyBorder="1" applyAlignment="1">
      <alignment horizontal="left" vertical="center" wrapText="1"/>
    </xf>
    <xf numFmtId="0" fontId="7" fillId="5" borderId="2" xfId="1" applyFont="1" applyFill="1" applyBorder="1" applyAlignment="1">
      <alignment vertical="center"/>
    </xf>
    <xf numFmtId="166" fontId="7" fillId="5" borderId="2" xfId="1" applyNumberFormat="1" applyFont="1" applyFill="1" applyBorder="1" applyAlignment="1">
      <alignment vertical="center"/>
    </xf>
    <xf numFmtId="165" fontId="6" fillId="2" borderId="2" xfId="2" applyNumberFormat="1" applyFont="1" applyFill="1" applyBorder="1" applyAlignment="1">
      <alignment vertical="center" wrapText="1"/>
    </xf>
    <xf numFmtId="0" fontId="6" fillId="2" borderId="2" xfId="1" applyFont="1" applyFill="1" applyBorder="1" applyAlignment="1">
      <alignment vertical="center" wrapText="1"/>
    </xf>
    <xf numFmtId="0" fontId="6" fillId="2" borderId="2" xfId="2" applyFont="1" applyFill="1" applyBorder="1" applyAlignment="1">
      <alignment horizontal="center" vertical="center" wrapText="1"/>
    </xf>
    <xf numFmtId="0" fontId="9" fillId="0" borderId="0" xfId="1" applyFont="1"/>
    <xf numFmtId="0" fontId="9" fillId="0" borderId="2" xfId="1" applyFont="1" applyFill="1" applyBorder="1" applyAlignment="1">
      <alignment horizontal="right" vertical="center"/>
    </xf>
    <xf numFmtId="0" fontId="9" fillId="0" borderId="2" xfId="1" applyFont="1" applyBorder="1" applyAlignment="1">
      <alignment horizontal="right" vertical="center"/>
    </xf>
    <xf numFmtId="0" fontId="9" fillId="0" borderId="2" xfId="1" applyFont="1" applyBorder="1" applyAlignment="1">
      <alignment horizontal="right" vertical="center" wrapText="1"/>
    </xf>
    <xf numFmtId="0" fontId="14" fillId="5" borderId="2" xfId="1" applyFont="1" applyFill="1" applyBorder="1" applyAlignment="1">
      <alignment horizontal="center" vertical="center"/>
    </xf>
    <xf numFmtId="0" fontId="3" fillId="0" borderId="0" xfId="1" applyFont="1" applyFill="1"/>
    <xf numFmtId="0" fontId="8" fillId="0" borderId="2" xfId="2" applyFont="1" applyFill="1" applyBorder="1" applyAlignment="1">
      <alignment horizontal="center" vertical="center" wrapText="1"/>
    </xf>
    <xf numFmtId="4" fontId="6" fillId="2" borderId="2" xfId="2" applyNumberFormat="1" applyFont="1" applyFill="1" applyBorder="1" applyAlignment="1">
      <alignment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/>
    </xf>
    <xf numFmtId="0" fontId="12" fillId="0" borderId="2" xfId="2" applyFont="1" applyFill="1" applyBorder="1" applyAlignment="1">
      <alignment vertical="center" wrapText="1"/>
    </xf>
    <xf numFmtId="0" fontId="12" fillId="0" borderId="6" xfId="2" applyFont="1" applyFill="1" applyBorder="1" applyAlignment="1">
      <alignment horizontal="left" vertical="center" wrapText="1"/>
    </xf>
    <xf numFmtId="166" fontId="12" fillId="0" borderId="2" xfId="1" applyNumberFormat="1" applyFont="1" applyFill="1" applyBorder="1" applyAlignment="1">
      <alignment vertical="center"/>
    </xf>
    <xf numFmtId="166" fontId="11" fillId="0" borderId="2" xfId="1" applyNumberFormat="1" applyFont="1" applyFill="1" applyBorder="1" applyAlignment="1">
      <alignment vertical="center" wrapText="1"/>
    </xf>
    <xf numFmtId="165" fontId="6" fillId="2" borderId="2" xfId="2" applyNumberFormat="1" applyFont="1" applyFill="1" applyBorder="1" applyAlignment="1">
      <alignment horizontal="right" vertical="center" wrapText="1"/>
    </xf>
    <xf numFmtId="169" fontId="6" fillId="2" borderId="2" xfId="1" applyNumberFormat="1" applyFont="1" applyFill="1" applyBorder="1" applyAlignment="1">
      <alignment vertical="center" wrapText="1"/>
    </xf>
    <xf numFmtId="4" fontId="5" fillId="2" borderId="6" xfId="2" applyNumberFormat="1" applyFont="1" applyFill="1" applyBorder="1" applyAlignment="1">
      <alignment vertical="center" wrapText="1"/>
    </xf>
    <xf numFmtId="4" fontId="5" fillId="0" borderId="6" xfId="2" applyNumberFormat="1" applyFont="1" applyFill="1" applyBorder="1" applyAlignment="1">
      <alignment vertical="center" wrapText="1"/>
    </xf>
    <xf numFmtId="0" fontId="6" fillId="2" borderId="2" xfId="2" applyFont="1" applyFill="1" applyBorder="1" applyAlignment="1">
      <alignment horizontal="center" vertical="center" wrapText="1"/>
    </xf>
    <xf numFmtId="165" fontId="6" fillId="0" borderId="4" xfId="2" applyNumberFormat="1" applyFont="1" applyFill="1" applyBorder="1" applyAlignment="1">
      <alignment horizontal="right" vertical="center" wrapText="1"/>
    </xf>
    <xf numFmtId="165" fontId="6" fillId="0" borderId="5" xfId="2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/>
    </xf>
    <xf numFmtId="0" fontId="15" fillId="0" borderId="1" xfId="2" applyFont="1" applyFill="1" applyBorder="1" applyAlignment="1">
      <alignment horizontal="center" vertical="center" wrapText="1"/>
    </xf>
    <xf numFmtId="4" fontId="11" fillId="0" borderId="6" xfId="2" applyNumberFormat="1" applyFont="1" applyFill="1" applyBorder="1" applyAlignment="1">
      <alignment horizontal="left" vertical="center" wrapText="1"/>
    </xf>
    <xf numFmtId="4" fontId="11" fillId="0" borderId="7" xfId="2" applyNumberFormat="1" applyFont="1" applyFill="1" applyBorder="1" applyAlignment="1">
      <alignment horizontal="left" vertical="center" wrapText="1"/>
    </xf>
    <xf numFmtId="4" fontId="11" fillId="0" borderId="8" xfId="2" applyNumberFormat="1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vertical="center" wrapText="1"/>
    </xf>
    <xf numFmtId="165" fontId="6" fillId="2" borderId="2" xfId="2" applyNumberFormat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2" xfId="3" applyFont="1" applyFill="1" applyBorder="1" applyAlignment="1">
      <alignment horizontal="center" vertical="center" wrapText="1"/>
    </xf>
    <xf numFmtId="167" fontId="6" fillId="2" borderId="2" xfId="1" applyNumberFormat="1" applyFont="1" applyFill="1" applyBorder="1" applyAlignment="1">
      <alignment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4" fontId="6" fillId="2" borderId="4" xfId="2" applyNumberFormat="1" applyFont="1" applyFill="1" applyBorder="1" applyAlignment="1">
      <alignment horizontal="left" vertical="center" wrapText="1"/>
    </xf>
    <xf numFmtId="4" fontId="6" fillId="2" borderId="5" xfId="2" applyNumberFormat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vertical="center" wrapText="1"/>
    </xf>
    <xf numFmtId="4" fontId="6" fillId="2" borderId="2" xfId="2" applyNumberFormat="1" applyFont="1" applyFill="1" applyBorder="1" applyAlignment="1">
      <alignment vertical="center" wrapText="1"/>
    </xf>
    <xf numFmtId="0" fontId="12" fillId="0" borderId="0" xfId="1" applyFont="1" applyFill="1" applyAlignment="1">
      <alignment horizontal="center" vertical="center"/>
    </xf>
    <xf numFmtId="0" fontId="11" fillId="0" borderId="6" xfId="1" applyFont="1" applyFill="1" applyBorder="1" applyAlignment="1">
      <alignment horizontal="left" vertical="center" wrapText="1"/>
    </xf>
    <xf numFmtId="0" fontId="11" fillId="0" borderId="7" xfId="1" applyFont="1" applyFill="1" applyBorder="1" applyAlignment="1">
      <alignment horizontal="left" vertical="center" wrapText="1"/>
    </xf>
    <xf numFmtId="0" fontId="11" fillId="0" borderId="8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/>
    </xf>
    <xf numFmtId="0" fontId="9" fillId="0" borderId="2" xfId="1" applyFont="1" applyBorder="1" applyAlignment="1">
      <alignment horizontal="center" vertical="center"/>
    </xf>
    <xf numFmtId="0" fontId="6" fillId="6" borderId="13" xfId="2" applyFont="1" applyFill="1" applyBorder="1" applyAlignment="1">
      <alignment horizontal="left" vertical="center" wrapText="1"/>
    </xf>
    <xf numFmtId="0" fontId="6" fillId="6" borderId="2" xfId="2" applyFont="1" applyFill="1" applyBorder="1" applyAlignment="1">
      <alignment horizontal="center" vertical="center" wrapText="1"/>
    </xf>
    <xf numFmtId="165" fontId="6" fillId="6" borderId="6" xfId="2" applyNumberFormat="1" applyFont="1" applyFill="1" applyBorder="1" applyAlignment="1">
      <alignment horizontal="center" vertical="center" wrapText="1"/>
    </xf>
    <xf numFmtId="0" fontId="9" fillId="6" borderId="13" xfId="1" applyFont="1" applyFill="1" applyBorder="1" applyAlignment="1">
      <alignment horizontal="left" vertical="center" wrapText="1"/>
    </xf>
    <xf numFmtId="0" fontId="6" fillId="6" borderId="2" xfId="3" applyFont="1" applyFill="1" applyBorder="1" applyAlignment="1">
      <alignment horizontal="center" vertical="center" wrapText="1"/>
    </xf>
    <xf numFmtId="169" fontId="9" fillId="6" borderId="6" xfId="1" applyNumberFormat="1" applyFont="1" applyFill="1" applyBorder="1" applyAlignment="1">
      <alignment horizontal="center" vertical="center"/>
    </xf>
    <xf numFmtId="0" fontId="12" fillId="6" borderId="0" xfId="2" applyFont="1" applyFill="1" applyBorder="1" applyAlignment="1">
      <alignment horizontal="center" vertical="center" wrapText="1"/>
    </xf>
    <xf numFmtId="0" fontId="5" fillId="6" borderId="9" xfId="2" applyFont="1" applyFill="1" applyBorder="1" applyAlignment="1">
      <alignment horizontal="center" vertical="center" wrapText="1"/>
    </xf>
    <xf numFmtId="0" fontId="5" fillId="6" borderId="12" xfId="2" applyFont="1" applyFill="1" applyBorder="1" applyAlignment="1">
      <alignment horizontal="center" vertical="center" wrapText="1"/>
    </xf>
    <xf numFmtId="0" fontId="12" fillId="6" borderId="2" xfId="2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</cellXfs>
  <cellStyles count="8">
    <cellStyle name="Звичайний" xfId="0" builtinId="0"/>
    <cellStyle name="Звичайний 2 3" xfId="5"/>
    <cellStyle name="Звичайний 3" xfId="4"/>
    <cellStyle name="Звичайний_Додаток №9" xfId="1"/>
    <cellStyle name="Звичайний_Додаток_9_06-12-2012" xfId="2"/>
    <cellStyle name="Звичайний_Додаток_9_06-12-2012_Додаток №9" xfId="3"/>
    <cellStyle name="Нейтральный_Додаток_9_06-12-2012" xfId="6"/>
    <cellStyle name="Фінансови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83"/>
  <sheetViews>
    <sheetView tabSelected="1" zoomScale="80" zoomScaleNormal="80" workbookViewId="0">
      <selection activeCell="D25" sqref="D25"/>
    </sheetView>
  </sheetViews>
  <sheetFormatPr defaultColWidth="10.140625" defaultRowHeight="15.75" x14ac:dyDescent="0.25"/>
  <cols>
    <col min="1" max="1" width="65.28515625" style="65" customWidth="1"/>
    <col min="2" max="2" width="16.85546875" style="105" customWidth="1"/>
    <col min="3" max="3" width="15" style="65" customWidth="1"/>
    <col min="4" max="4" width="15.7109375" style="105" customWidth="1"/>
    <col min="5" max="5" width="77.28515625" style="65" customWidth="1"/>
    <col min="6" max="6" width="18" style="65" customWidth="1"/>
    <col min="7" max="7" width="20.28515625" style="65" customWidth="1"/>
    <col min="8" max="8" width="13.28515625" style="65" bestFit="1" customWidth="1"/>
    <col min="9" max="9" width="17.140625" style="65" customWidth="1"/>
    <col min="10" max="26" width="10.140625" style="65"/>
    <col min="27" max="27" width="88.7109375" style="65" customWidth="1"/>
    <col min="28" max="28" width="15.42578125" style="65" customWidth="1"/>
    <col min="29" max="29" width="15" style="65" customWidth="1"/>
    <col min="30" max="30" width="15.7109375" style="65" customWidth="1"/>
    <col min="31" max="31" width="85.140625" style="65" customWidth="1"/>
    <col min="32" max="32" width="23.7109375" style="65" customWidth="1"/>
    <col min="33" max="33" width="11.7109375" style="65" customWidth="1"/>
    <col min="34" max="34" width="11.28515625" style="65" bestFit="1" customWidth="1"/>
    <col min="35" max="282" width="10.140625" style="65"/>
    <col min="283" max="283" width="88.7109375" style="65" customWidth="1"/>
    <col min="284" max="284" width="15.42578125" style="65" customWidth="1"/>
    <col min="285" max="285" width="15" style="65" customWidth="1"/>
    <col min="286" max="286" width="15.7109375" style="65" customWidth="1"/>
    <col min="287" max="287" width="85.140625" style="65" customWidth="1"/>
    <col min="288" max="288" width="23.7109375" style="65" customWidth="1"/>
    <col min="289" max="289" width="11.7109375" style="65" customWidth="1"/>
    <col min="290" max="290" width="11.28515625" style="65" bestFit="1" customWidth="1"/>
    <col min="291" max="538" width="10.140625" style="65"/>
    <col min="539" max="539" width="88.7109375" style="65" customWidth="1"/>
    <col min="540" max="540" width="15.42578125" style="65" customWidth="1"/>
    <col min="541" max="541" width="15" style="65" customWidth="1"/>
    <col min="542" max="542" width="15.7109375" style="65" customWidth="1"/>
    <col min="543" max="543" width="85.140625" style="65" customWidth="1"/>
    <col min="544" max="544" width="23.7109375" style="65" customWidth="1"/>
    <col min="545" max="545" width="11.7109375" style="65" customWidth="1"/>
    <col min="546" max="546" width="11.28515625" style="65" bestFit="1" customWidth="1"/>
    <col min="547" max="794" width="10.140625" style="65"/>
    <col min="795" max="795" width="88.7109375" style="65" customWidth="1"/>
    <col min="796" max="796" width="15.42578125" style="65" customWidth="1"/>
    <col min="797" max="797" width="15" style="65" customWidth="1"/>
    <col min="798" max="798" width="15.7109375" style="65" customWidth="1"/>
    <col min="799" max="799" width="85.140625" style="65" customWidth="1"/>
    <col min="800" max="800" width="23.7109375" style="65" customWidth="1"/>
    <col min="801" max="801" width="11.7109375" style="65" customWidth="1"/>
    <col min="802" max="802" width="11.28515625" style="65" bestFit="1" customWidth="1"/>
    <col min="803" max="1050" width="10.140625" style="65"/>
    <col min="1051" max="1051" width="88.7109375" style="65" customWidth="1"/>
    <col min="1052" max="1052" width="15.42578125" style="65" customWidth="1"/>
    <col min="1053" max="1053" width="15" style="65" customWidth="1"/>
    <col min="1054" max="1054" width="15.7109375" style="65" customWidth="1"/>
    <col min="1055" max="1055" width="85.140625" style="65" customWidth="1"/>
    <col min="1056" max="1056" width="23.7109375" style="65" customWidth="1"/>
    <col min="1057" max="1057" width="11.7109375" style="65" customWidth="1"/>
    <col min="1058" max="1058" width="11.28515625" style="65" bestFit="1" customWidth="1"/>
    <col min="1059" max="1306" width="10.140625" style="65"/>
    <col min="1307" max="1307" width="88.7109375" style="65" customWidth="1"/>
    <col min="1308" max="1308" width="15.42578125" style="65" customWidth="1"/>
    <col min="1309" max="1309" width="15" style="65" customWidth="1"/>
    <col min="1310" max="1310" width="15.7109375" style="65" customWidth="1"/>
    <col min="1311" max="1311" width="85.140625" style="65" customWidth="1"/>
    <col min="1312" max="1312" width="23.7109375" style="65" customWidth="1"/>
    <col min="1313" max="1313" width="11.7109375" style="65" customWidth="1"/>
    <col min="1314" max="1314" width="11.28515625" style="65" bestFit="1" customWidth="1"/>
    <col min="1315" max="1562" width="10.140625" style="65"/>
    <col min="1563" max="1563" width="88.7109375" style="65" customWidth="1"/>
    <col min="1564" max="1564" width="15.42578125" style="65" customWidth="1"/>
    <col min="1565" max="1565" width="15" style="65" customWidth="1"/>
    <col min="1566" max="1566" width="15.7109375" style="65" customWidth="1"/>
    <col min="1567" max="1567" width="85.140625" style="65" customWidth="1"/>
    <col min="1568" max="1568" width="23.7109375" style="65" customWidth="1"/>
    <col min="1569" max="1569" width="11.7109375" style="65" customWidth="1"/>
    <col min="1570" max="1570" width="11.28515625" style="65" bestFit="1" customWidth="1"/>
    <col min="1571" max="1818" width="10.140625" style="65"/>
    <col min="1819" max="1819" width="88.7109375" style="65" customWidth="1"/>
    <col min="1820" max="1820" width="15.42578125" style="65" customWidth="1"/>
    <col min="1821" max="1821" width="15" style="65" customWidth="1"/>
    <col min="1822" max="1822" width="15.7109375" style="65" customWidth="1"/>
    <col min="1823" max="1823" width="85.140625" style="65" customWidth="1"/>
    <col min="1824" max="1824" width="23.7109375" style="65" customWidth="1"/>
    <col min="1825" max="1825" width="11.7109375" style="65" customWidth="1"/>
    <col min="1826" max="1826" width="11.28515625" style="65" bestFit="1" customWidth="1"/>
    <col min="1827" max="2074" width="10.140625" style="65"/>
    <col min="2075" max="2075" width="88.7109375" style="65" customWidth="1"/>
    <col min="2076" max="2076" width="15.42578125" style="65" customWidth="1"/>
    <col min="2077" max="2077" width="15" style="65" customWidth="1"/>
    <col min="2078" max="2078" width="15.7109375" style="65" customWidth="1"/>
    <col min="2079" max="2079" width="85.140625" style="65" customWidth="1"/>
    <col min="2080" max="2080" width="23.7109375" style="65" customWidth="1"/>
    <col min="2081" max="2081" width="11.7109375" style="65" customWidth="1"/>
    <col min="2082" max="2082" width="11.28515625" style="65" bestFit="1" customWidth="1"/>
    <col min="2083" max="2330" width="10.140625" style="65"/>
    <col min="2331" max="2331" width="88.7109375" style="65" customWidth="1"/>
    <col min="2332" max="2332" width="15.42578125" style="65" customWidth="1"/>
    <col min="2333" max="2333" width="15" style="65" customWidth="1"/>
    <col min="2334" max="2334" width="15.7109375" style="65" customWidth="1"/>
    <col min="2335" max="2335" width="85.140625" style="65" customWidth="1"/>
    <col min="2336" max="2336" width="23.7109375" style="65" customWidth="1"/>
    <col min="2337" max="2337" width="11.7109375" style="65" customWidth="1"/>
    <col min="2338" max="2338" width="11.28515625" style="65" bestFit="1" customWidth="1"/>
    <col min="2339" max="2586" width="10.140625" style="65"/>
    <col min="2587" max="2587" width="88.7109375" style="65" customWidth="1"/>
    <col min="2588" max="2588" width="15.42578125" style="65" customWidth="1"/>
    <col min="2589" max="2589" width="15" style="65" customWidth="1"/>
    <col min="2590" max="2590" width="15.7109375" style="65" customWidth="1"/>
    <col min="2591" max="2591" width="85.140625" style="65" customWidth="1"/>
    <col min="2592" max="2592" width="23.7109375" style="65" customWidth="1"/>
    <col min="2593" max="2593" width="11.7109375" style="65" customWidth="1"/>
    <col min="2594" max="2594" width="11.28515625" style="65" bestFit="1" customWidth="1"/>
    <col min="2595" max="2842" width="10.140625" style="65"/>
    <col min="2843" max="2843" width="88.7109375" style="65" customWidth="1"/>
    <col min="2844" max="2844" width="15.42578125" style="65" customWidth="1"/>
    <col min="2845" max="2845" width="15" style="65" customWidth="1"/>
    <col min="2846" max="2846" width="15.7109375" style="65" customWidth="1"/>
    <col min="2847" max="2847" width="85.140625" style="65" customWidth="1"/>
    <col min="2848" max="2848" width="23.7109375" style="65" customWidth="1"/>
    <col min="2849" max="2849" width="11.7109375" style="65" customWidth="1"/>
    <col min="2850" max="2850" width="11.28515625" style="65" bestFit="1" customWidth="1"/>
    <col min="2851" max="3098" width="10.140625" style="65"/>
    <col min="3099" max="3099" width="88.7109375" style="65" customWidth="1"/>
    <col min="3100" max="3100" width="15.42578125" style="65" customWidth="1"/>
    <col min="3101" max="3101" width="15" style="65" customWidth="1"/>
    <col min="3102" max="3102" width="15.7109375" style="65" customWidth="1"/>
    <col min="3103" max="3103" width="85.140625" style="65" customWidth="1"/>
    <col min="3104" max="3104" width="23.7109375" style="65" customWidth="1"/>
    <col min="3105" max="3105" width="11.7109375" style="65" customWidth="1"/>
    <col min="3106" max="3106" width="11.28515625" style="65" bestFit="1" customWidth="1"/>
    <col min="3107" max="3354" width="10.140625" style="65"/>
    <col min="3355" max="3355" width="88.7109375" style="65" customWidth="1"/>
    <col min="3356" max="3356" width="15.42578125" style="65" customWidth="1"/>
    <col min="3357" max="3357" width="15" style="65" customWidth="1"/>
    <col min="3358" max="3358" width="15.7109375" style="65" customWidth="1"/>
    <col min="3359" max="3359" width="85.140625" style="65" customWidth="1"/>
    <col min="3360" max="3360" width="23.7109375" style="65" customWidth="1"/>
    <col min="3361" max="3361" width="11.7109375" style="65" customWidth="1"/>
    <col min="3362" max="3362" width="11.28515625" style="65" bestFit="1" customWidth="1"/>
    <col min="3363" max="3610" width="10.140625" style="65"/>
    <col min="3611" max="3611" width="88.7109375" style="65" customWidth="1"/>
    <col min="3612" max="3612" width="15.42578125" style="65" customWidth="1"/>
    <col min="3613" max="3613" width="15" style="65" customWidth="1"/>
    <col min="3614" max="3614" width="15.7109375" style="65" customWidth="1"/>
    <col min="3615" max="3615" width="85.140625" style="65" customWidth="1"/>
    <col min="3616" max="3616" width="23.7109375" style="65" customWidth="1"/>
    <col min="3617" max="3617" width="11.7109375" style="65" customWidth="1"/>
    <col min="3618" max="3618" width="11.28515625" style="65" bestFit="1" customWidth="1"/>
    <col min="3619" max="3866" width="10.140625" style="65"/>
    <col min="3867" max="3867" width="88.7109375" style="65" customWidth="1"/>
    <col min="3868" max="3868" width="15.42578125" style="65" customWidth="1"/>
    <col min="3869" max="3869" width="15" style="65" customWidth="1"/>
    <col min="3870" max="3870" width="15.7109375" style="65" customWidth="1"/>
    <col min="3871" max="3871" width="85.140625" style="65" customWidth="1"/>
    <col min="3872" max="3872" width="23.7109375" style="65" customWidth="1"/>
    <col min="3873" max="3873" width="11.7109375" style="65" customWidth="1"/>
    <col min="3874" max="3874" width="11.28515625" style="65" bestFit="1" customWidth="1"/>
    <col min="3875" max="4122" width="10.140625" style="65"/>
    <col min="4123" max="4123" width="88.7109375" style="65" customWidth="1"/>
    <col min="4124" max="4124" width="15.42578125" style="65" customWidth="1"/>
    <col min="4125" max="4125" width="15" style="65" customWidth="1"/>
    <col min="4126" max="4126" width="15.7109375" style="65" customWidth="1"/>
    <col min="4127" max="4127" width="85.140625" style="65" customWidth="1"/>
    <col min="4128" max="4128" width="23.7109375" style="65" customWidth="1"/>
    <col min="4129" max="4129" width="11.7109375" style="65" customWidth="1"/>
    <col min="4130" max="4130" width="11.28515625" style="65" bestFit="1" customWidth="1"/>
    <col min="4131" max="4378" width="10.140625" style="65"/>
    <col min="4379" max="4379" width="88.7109375" style="65" customWidth="1"/>
    <col min="4380" max="4380" width="15.42578125" style="65" customWidth="1"/>
    <col min="4381" max="4381" width="15" style="65" customWidth="1"/>
    <col min="4382" max="4382" width="15.7109375" style="65" customWidth="1"/>
    <col min="4383" max="4383" width="85.140625" style="65" customWidth="1"/>
    <col min="4384" max="4384" width="23.7109375" style="65" customWidth="1"/>
    <col min="4385" max="4385" width="11.7109375" style="65" customWidth="1"/>
    <col min="4386" max="4386" width="11.28515625" style="65" bestFit="1" customWidth="1"/>
    <col min="4387" max="4634" width="10.140625" style="65"/>
    <col min="4635" max="4635" width="88.7109375" style="65" customWidth="1"/>
    <col min="4636" max="4636" width="15.42578125" style="65" customWidth="1"/>
    <col min="4637" max="4637" width="15" style="65" customWidth="1"/>
    <col min="4638" max="4638" width="15.7109375" style="65" customWidth="1"/>
    <col min="4639" max="4639" width="85.140625" style="65" customWidth="1"/>
    <col min="4640" max="4640" width="23.7109375" style="65" customWidth="1"/>
    <col min="4641" max="4641" width="11.7109375" style="65" customWidth="1"/>
    <col min="4642" max="4642" width="11.28515625" style="65" bestFit="1" customWidth="1"/>
    <col min="4643" max="4890" width="10.140625" style="65"/>
    <col min="4891" max="4891" width="88.7109375" style="65" customWidth="1"/>
    <col min="4892" max="4892" width="15.42578125" style="65" customWidth="1"/>
    <col min="4893" max="4893" width="15" style="65" customWidth="1"/>
    <col min="4894" max="4894" width="15.7109375" style="65" customWidth="1"/>
    <col min="4895" max="4895" width="85.140625" style="65" customWidth="1"/>
    <col min="4896" max="4896" width="23.7109375" style="65" customWidth="1"/>
    <col min="4897" max="4897" width="11.7109375" style="65" customWidth="1"/>
    <col min="4898" max="4898" width="11.28515625" style="65" bestFit="1" customWidth="1"/>
    <col min="4899" max="5146" width="10.140625" style="65"/>
    <col min="5147" max="5147" width="88.7109375" style="65" customWidth="1"/>
    <col min="5148" max="5148" width="15.42578125" style="65" customWidth="1"/>
    <col min="5149" max="5149" width="15" style="65" customWidth="1"/>
    <col min="5150" max="5150" width="15.7109375" style="65" customWidth="1"/>
    <col min="5151" max="5151" width="85.140625" style="65" customWidth="1"/>
    <col min="5152" max="5152" width="23.7109375" style="65" customWidth="1"/>
    <col min="5153" max="5153" width="11.7109375" style="65" customWidth="1"/>
    <col min="5154" max="5154" width="11.28515625" style="65" bestFit="1" customWidth="1"/>
    <col min="5155" max="5402" width="10.140625" style="65"/>
    <col min="5403" max="5403" width="88.7109375" style="65" customWidth="1"/>
    <col min="5404" max="5404" width="15.42578125" style="65" customWidth="1"/>
    <col min="5405" max="5405" width="15" style="65" customWidth="1"/>
    <col min="5406" max="5406" width="15.7109375" style="65" customWidth="1"/>
    <col min="5407" max="5407" width="85.140625" style="65" customWidth="1"/>
    <col min="5408" max="5408" width="23.7109375" style="65" customWidth="1"/>
    <col min="5409" max="5409" width="11.7109375" style="65" customWidth="1"/>
    <col min="5410" max="5410" width="11.28515625" style="65" bestFit="1" customWidth="1"/>
    <col min="5411" max="5658" width="10.140625" style="65"/>
    <col min="5659" max="5659" width="88.7109375" style="65" customWidth="1"/>
    <col min="5660" max="5660" width="15.42578125" style="65" customWidth="1"/>
    <col min="5661" max="5661" width="15" style="65" customWidth="1"/>
    <col min="5662" max="5662" width="15.7109375" style="65" customWidth="1"/>
    <col min="5663" max="5663" width="85.140625" style="65" customWidth="1"/>
    <col min="5664" max="5664" width="23.7109375" style="65" customWidth="1"/>
    <col min="5665" max="5665" width="11.7109375" style="65" customWidth="1"/>
    <col min="5666" max="5666" width="11.28515625" style="65" bestFit="1" customWidth="1"/>
    <col min="5667" max="5914" width="10.140625" style="65"/>
    <col min="5915" max="5915" width="88.7109375" style="65" customWidth="1"/>
    <col min="5916" max="5916" width="15.42578125" style="65" customWidth="1"/>
    <col min="5917" max="5917" width="15" style="65" customWidth="1"/>
    <col min="5918" max="5918" width="15.7109375" style="65" customWidth="1"/>
    <col min="5919" max="5919" width="85.140625" style="65" customWidth="1"/>
    <col min="5920" max="5920" width="23.7109375" style="65" customWidth="1"/>
    <col min="5921" max="5921" width="11.7109375" style="65" customWidth="1"/>
    <col min="5922" max="5922" width="11.28515625" style="65" bestFit="1" customWidth="1"/>
    <col min="5923" max="6170" width="10.140625" style="65"/>
    <col min="6171" max="6171" width="88.7109375" style="65" customWidth="1"/>
    <col min="6172" max="6172" width="15.42578125" style="65" customWidth="1"/>
    <col min="6173" max="6173" width="15" style="65" customWidth="1"/>
    <col min="6174" max="6174" width="15.7109375" style="65" customWidth="1"/>
    <col min="6175" max="6175" width="85.140625" style="65" customWidth="1"/>
    <col min="6176" max="6176" width="23.7109375" style="65" customWidth="1"/>
    <col min="6177" max="6177" width="11.7109375" style="65" customWidth="1"/>
    <col min="6178" max="6178" width="11.28515625" style="65" bestFit="1" customWidth="1"/>
    <col min="6179" max="6426" width="10.140625" style="65"/>
    <col min="6427" max="6427" width="88.7109375" style="65" customWidth="1"/>
    <col min="6428" max="6428" width="15.42578125" style="65" customWidth="1"/>
    <col min="6429" max="6429" width="15" style="65" customWidth="1"/>
    <col min="6430" max="6430" width="15.7109375" style="65" customWidth="1"/>
    <col min="6431" max="6431" width="85.140625" style="65" customWidth="1"/>
    <col min="6432" max="6432" width="23.7109375" style="65" customWidth="1"/>
    <col min="6433" max="6433" width="11.7109375" style="65" customWidth="1"/>
    <col min="6434" max="6434" width="11.28515625" style="65" bestFit="1" customWidth="1"/>
    <col min="6435" max="6682" width="10.140625" style="65"/>
    <col min="6683" max="6683" width="88.7109375" style="65" customWidth="1"/>
    <col min="6684" max="6684" width="15.42578125" style="65" customWidth="1"/>
    <col min="6685" max="6685" width="15" style="65" customWidth="1"/>
    <col min="6686" max="6686" width="15.7109375" style="65" customWidth="1"/>
    <col min="6687" max="6687" width="85.140625" style="65" customWidth="1"/>
    <col min="6688" max="6688" width="23.7109375" style="65" customWidth="1"/>
    <col min="6689" max="6689" width="11.7109375" style="65" customWidth="1"/>
    <col min="6690" max="6690" width="11.28515625" style="65" bestFit="1" customWidth="1"/>
    <col min="6691" max="6938" width="10.140625" style="65"/>
    <col min="6939" max="6939" width="88.7109375" style="65" customWidth="1"/>
    <col min="6940" max="6940" width="15.42578125" style="65" customWidth="1"/>
    <col min="6941" max="6941" width="15" style="65" customWidth="1"/>
    <col min="6942" max="6942" width="15.7109375" style="65" customWidth="1"/>
    <col min="6943" max="6943" width="85.140625" style="65" customWidth="1"/>
    <col min="6944" max="6944" width="23.7109375" style="65" customWidth="1"/>
    <col min="6945" max="6945" width="11.7109375" style="65" customWidth="1"/>
    <col min="6946" max="6946" width="11.28515625" style="65" bestFit="1" customWidth="1"/>
    <col min="6947" max="7194" width="10.140625" style="65"/>
    <col min="7195" max="7195" width="88.7109375" style="65" customWidth="1"/>
    <col min="7196" max="7196" width="15.42578125" style="65" customWidth="1"/>
    <col min="7197" max="7197" width="15" style="65" customWidth="1"/>
    <col min="7198" max="7198" width="15.7109375" style="65" customWidth="1"/>
    <col min="7199" max="7199" width="85.140625" style="65" customWidth="1"/>
    <col min="7200" max="7200" width="23.7109375" style="65" customWidth="1"/>
    <col min="7201" max="7201" width="11.7109375" style="65" customWidth="1"/>
    <col min="7202" max="7202" width="11.28515625" style="65" bestFit="1" customWidth="1"/>
    <col min="7203" max="7450" width="10.140625" style="65"/>
    <col min="7451" max="7451" width="88.7109375" style="65" customWidth="1"/>
    <col min="7452" max="7452" width="15.42578125" style="65" customWidth="1"/>
    <col min="7453" max="7453" width="15" style="65" customWidth="1"/>
    <col min="7454" max="7454" width="15.7109375" style="65" customWidth="1"/>
    <col min="7455" max="7455" width="85.140625" style="65" customWidth="1"/>
    <col min="7456" max="7456" width="23.7109375" style="65" customWidth="1"/>
    <col min="7457" max="7457" width="11.7109375" style="65" customWidth="1"/>
    <col min="7458" max="7458" width="11.28515625" style="65" bestFit="1" customWidth="1"/>
    <col min="7459" max="7706" width="10.140625" style="65"/>
    <col min="7707" max="7707" width="88.7109375" style="65" customWidth="1"/>
    <col min="7708" max="7708" width="15.42578125" style="65" customWidth="1"/>
    <col min="7709" max="7709" width="15" style="65" customWidth="1"/>
    <col min="7710" max="7710" width="15.7109375" style="65" customWidth="1"/>
    <col min="7711" max="7711" width="85.140625" style="65" customWidth="1"/>
    <col min="7712" max="7712" width="23.7109375" style="65" customWidth="1"/>
    <col min="7713" max="7713" width="11.7109375" style="65" customWidth="1"/>
    <col min="7714" max="7714" width="11.28515625" style="65" bestFit="1" customWidth="1"/>
    <col min="7715" max="7962" width="10.140625" style="65"/>
    <col min="7963" max="7963" width="88.7109375" style="65" customWidth="1"/>
    <col min="7964" max="7964" width="15.42578125" style="65" customWidth="1"/>
    <col min="7965" max="7965" width="15" style="65" customWidth="1"/>
    <col min="7966" max="7966" width="15.7109375" style="65" customWidth="1"/>
    <col min="7967" max="7967" width="85.140625" style="65" customWidth="1"/>
    <col min="7968" max="7968" width="23.7109375" style="65" customWidth="1"/>
    <col min="7969" max="7969" width="11.7109375" style="65" customWidth="1"/>
    <col min="7970" max="7970" width="11.28515625" style="65" bestFit="1" customWidth="1"/>
    <col min="7971" max="8218" width="10.140625" style="65"/>
    <col min="8219" max="8219" width="88.7109375" style="65" customWidth="1"/>
    <col min="8220" max="8220" width="15.42578125" style="65" customWidth="1"/>
    <col min="8221" max="8221" width="15" style="65" customWidth="1"/>
    <col min="8222" max="8222" width="15.7109375" style="65" customWidth="1"/>
    <col min="8223" max="8223" width="85.140625" style="65" customWidth="1"/>
    <col min="8224" max="8224" width="23.7109375" style="65" customWidth="1"/>
    <col min="8225" max="8225" width="11.7109375" style="65" customWidth="1"/>
    <col min="8226" max="8226" width="11.28515625" style="65" bestFit="1" customWidth="1"/>
    <col min="8227" max="8474" width="10.140625" style="65"/>
    <col min="8475" max="8475" width="88.7109375" style="65" customWidth="1"/>
    <col min="8476" max="8476" width="15.42578125" style="65" customWidth="1"/>
    <col min="8477" max="8477" width="15" style="65" customWidth="1"/>
    <col min="8478" max="8478" width="15.7109375" style="65" customWidth="1"/>
    <col min="8479" max="8479" width="85.140625" style="65" customWidth="1"/>
    <col min="8480" max="8480" width="23.7109375" style="65" customWidth="1"/>
    <col min="8481" max="8481" width="11.7109375" style="65" customWidth="1"/>
    <col min="8482" max="8482" width="11.28515625" style="65" bestFit="1" customWidth="1"/>
    <col min="8483" max="8730" width="10.140625" style="65"/>
    <col min="8731" max="8731" width="88.7109375" style="65" customWidth="1"/>
    <col min="8732" max="8732" width="15.42578125" style="65" customWidth="1"/>
    <col min="8733" max="8733" width="15" style="65" customWidth="1"/>
    <col min="8734" max="8734" width="15.7109375" style="65" customWidth="1"/>
    <col min="8735" max="8735" width="85.140625" style="65" customWidth="1"/>
    <col min="8736" max="8736" width="23.7109375" style="65" customWidth="1"/>
    <col min="8737" max="8737" width="11.7109375" style="65" customWidth="1"/>
    <col min="8738" max="8738" width="11.28515625" style="65" bestFit="1" customWidth="1"/>
    <col min="8739" max="8986" width="10.140625" style="65"/>
    <col min="8987" max="8987" width="88.7109375" style="65" customWidth="1"/>
    <col min="8988" max="8988" width="15.42578125" style="65" customWidth="1"/>
    <col min="8989" max="8989" width="15" style="65" customWidth="1"/>
    <col min="8990" max="8990" width="15.7109375" style="65" customWidth="1"/>
    <col min="8991" max="8991" width="85.140625" style="65" customWidth="1"/>
    <col min="8992" max="8992" width="23.7109375" style="65" customWidth="1"/>
    <col min="8993" max="8993" width="11.7109375" style="65" customWidth="1"/>
    <col min="8994" max="8994" width="11.28515625" style="65" bestFit="1" customWidth="1"/>
    <col min="8995" max="9242" width="10.140625" style="65"/>
    <col min="9243" max="9243" width="88.7109375" style="65" customWidth="1"/>
    <col min="9244" max="9244" width="15.42578125" style="65" customWidth="1"/>
    <col min="9245" max="9245" width="15" style="65" customWidth="1"/>
    <col min="9246" max="9246" width="15.7109375" style="65" customWidth="1"/>
    <col min="9247" max="9247" width="85.140625" style="65" customWidth="1"/>
    <col min="9248" max="9248" width="23.7109375" style="65" customWidth="1"/>
    <col min="9249" max="9249" width="11.7109375" style="65" customWidth="1"/>
    <col min="9250" max="9250" width="11.28515625" style="65" bestFit="1" customWidth="1"/>
    <col min="9251" max="9498" width="10.140625" style="65"/>
    <col min="9499" max="9499" width="88.7109375" style="65" customWidth="1"/>
    <col min="9500" max="9500" width="15.42578125" style="65" customWidth="1"/>
    <col min="9501" max="9501" width="15" style="65" customWidth="1"/>
    <col min="9502" max="9502" width="15.7109375" style="65" customWidth="1"/>
    <col min="9503" max="9503" width="85.140625" style="65" customWidth="1"/>
    <col min="9504" max="9504" width="23.7109375" style="65" customWidth="1"/>
    <col min="9505" max="9505" width="11.7109375" style="65" customWidth="1"/>
    <col min="9506" max="9506" width="11.28515625" style="65" bestFit="1" customWidth="1"/>
    <col min="9507" max="9754" width="10.140625" style="65"/>
    <col min="9755" max="9755" width="88.7109375" style="65" customWidth="1"/>
    <col min="9756" max="9756" width="15.42578125" style="65" customWidth="1"/>
    <col min="9757" max="9757" width="15" style="65" customWidth="1"/>
    <col min="9758" max="9758" width="15.7109375" style="65" customWidth="1"/>
    <col min="9759" max="9759" width="85.140625" style="65" customWidth="1"/>
    <col min="9760" max="9760" width="23.7109375" style="65" customWidth="1"/>
    <col min="9761" max="9761" width="11.7109375" style="65" customWidth="1"/>
    <col min="9762" max="9762" width="11.28515625" style="65" bestFit="1" customWidth="1"/>
    <col min="9763" max="10010" width="10.140625" style="65"/>
    <col min="10011" max="10011" width="88.7109375" style="65" customWidth="1"/>
    <col min="10012" max="10012" width="15.42578125" style="65" customWidth="1"/>
    <col min="10013" max="10013" width="15" style="65" customWidth="1"/>
    <col min="10014" max="10014" width="15.7109375" style="65" customWidth="1"/>
    <col min="10015" max="10015" width="85.140625" style="65" customWidth="1"/>
    <col min="10016" max="10016" width="23.7109375" style="65" customWidth="1"/>
    <col min="10017" max="10017" width="11.7109375" style="65" customWidth="1"/>
    <col min="10018" max="10018" width="11.28515625" style="65" bestFit="1" customWidth="1"/>
    <col min="10019" max="10266" width="10.140625" style="65"/>
    <col min="10267" max="10267" width="88.7109375" style="65" customWidth="1"/>
    <col min="10268" max="10268" width="15.42578125" style="65" customWidth="1"/>
    <col min="10269" max="10269" width="15" style="65" customWidth="1"/>
    <col min="10270" max="10270" width="15.7109375" style="65" customWidth="1"/>
    <col min="10271" max="10271" width="85.140625" style="65" customWidth="1"/>
    <col min="10272" max="10272" width="23.7109375" style="65" customWidth="1"/>
    <col min="10273" max="10273" width="11.7109375" style="65" customWidth="1"/>
    <col min="10274" max="10274" width="11.28515625" style="65" bestFit="1" customWidth="1"/>
    <col min="10275" max="10522" width="10.140625" style="65"/>
    <col min="10523" max="10523" width="88.7109375" style="65" customWidth="1"/>
    <col min="10524" max="10524" width="15.42578125" style="65" customWidth="1"/>
    <col min="10525" max="10525" width="15" style="65" customWidth="1"/>
    <col min="10526" max="10526" width="15.7109375" style="65" customWidth="1"/>
    <col min="10527" max="10527" width="85.140625" style="65" customWidth="1"/>
    <col min="10528" max="10528" width="23.7109375" style="65" customWidth="1"/>
    <col min="10529" max="10529" width="11.7109375" style="65" customWidth="1"/>
    <col min="10530" max="10530" width="11.28515625" style="65" bestFit="1" customWidth="1"/>
    <col min="10531" max="10778" width="10.140625" style="65"/>
    <col min="10779" max="10779" width="88.7109375" style="65" customWidth="1"/>
    <col min="10780" max="10780" width="15.42578125" style="65" customWidth="1"/>
    <col min="10781" max="10781" width="15" style="65" customWidth="1"/>
    <col min="10782" max="10782" width="15.7109375" style="65" customWidth="1"/>
    <col min="10783" max="10783" width="85.140625" style="65" customWidth="1"/>
    <col min="10784" max="10784" width="23.7109375" style="65" customWidth="1"/>
    <col min="10785" max="10785" width="11.7109375" style="65" customWidth="1"/>
    <col min="10786" max="10786" width="11.28515625" style="65" bestFit="1" customWidth="1"/>
    <col min="10787" max="11034" width="10.140625" style="65"/>
    <col min="11035" max="11035" width="88.7109375" style="65" customWidth="1"/>
    <col min="11036" max="11036" width="15.42578125" style="65" customWidth="1"/>
    <col min="11037" max="11037" width="15" style="65" customWidth="1"/>
    <col min="11038" max="11038" width="15.7109375" style="65" customWidth="1"/>
    <col min="11039" max="11039" width="85.140625" style="65" customWidth="1"/>
    <col min="11040" max="11040" width="23.7109375" style="65" customWidth="1"/>
    <col min="11041" max="11041" width="11.7109375" style="65" customWidth="1"/>
    <col min="11042" max="11042" width="11.28515625" style="65" bestFit="1" customWidth="1"/>
    <col min="11043" max="11290" width="10.140625" style="65"/>
    <col min="11291" max="11291" width="88.7109375" style="65" customWidth="1"/>
    <col min="11292" max="11292" width="15.42578125" style="65" customWidth="1"/>
    <col min="11293" max="11293" width="15" style="65" customWidth="1"/>
    <col min="11294" max="11294" width="15.7109375" style="65" customWidth="1"/>
    <col min="11295" max="11295" width="85.140625" style="65" customWidth="1"/>
    <col min="11296" max="11296" width="23.7109375" style="65" customWidth="1"/>
    <col min="11297" max="11297" width="11.7109375" style="65" customWidth="1"/>
    <col min="11298" max="11298" width="11.28515625" style="65" bestFit="1" customWidth="1"/>
    <col min="11299" max="11546" width="10.140625" style="65"/>
    <col min="11547" max="11547" width="88.7109375" style="65" customWidth="1"/>
    <col min="11548" max="11548" width="15.42578125" style="65" customWidth="1"/>
    <col min="11549" max="11549" width="15" style="65" customWidth="1"/>
    <col min="11550" max="11550" width="15.7109375" style="65" customWidth="1"/>
    <col min="11551" max="11551" width="85.140625" style="65" customWidth="1"/>
    <col min="11552" max="11552" width="23.7109375" style="65" customWidth="1"/>
    <col min="11553" max="11553" width="11.7109375" style="65" customWidth="1"/>
    <col min="11554" max="11554" width="11.28515625" style="65" bestFit="1" customWidth="1"/>
    <col min="11555" max="11802" width="10.140625" style="65"/>
    <col min="11803" max="11803" width="88.7109375" style="65" customWidth="1"/>
    <col min="11804" max="11804" width="15.42578125" style="65" customWidth="1"/>
    <col min="11805" max="11805" width="15" style="65" customWidth="1"/>
    <col min="11806" max="11806" width="15.7109375" style="65" customWidth="1"/>
    <col min="11807" max="11807" width="85.140625" style="65" customWidth="1"/>
    <col min="11808" max="11808" width="23.7109375" style="65" customWidth="1"/>
    <col min="11809" max="11809" width="11.7109375" style="65" customWidth="1"/>
    <col min="11810" max="11810" width="11.28515625" style="65" bestFit="1" customWidth="1"/>
    <col min="11811" max="12058" width="10.140625" style="65"/>
    <col min="12059" max="12059" width="88.7109375" style="65" customWidth="1"/>
    <col min="12060" max="12060" width="15.42578125" style="65" customWidth="1"/>
    <col min="12061" max="12061" width="15" style="65" customWidth="1"/>
    <col min="12062" max="12062" width="15.7109375" style="65" customWidth="1"/>
    <col min="12063" max="12063" width="85.140625" style="65" customWidth="1"/>
    <col min="12064" max="12064" width="23.7109375" style="65" customWidth="1"/>
    <col min="12065" max="12065" width="11.7109375" style="65" customWidth="1"/>
    <col min="12066" max="12066" width="11.28515625" style="65" bestFit="1" customWidth="1"/>
    <col min="12067" max="12314" width="10.140625" style="65"/>
    <col min="12315" max="12315" width="88.7109375" style="65" customWidth="1"/>
    <col min="12316" max="12316" width="15.42578125" style="65" customWidth="1"/>
    <col min="12317" max="12317" width="15" style="65" customWidth="1"/>
    <col min="12318" max="12318" width="15.7109375" style="65" customWidth="1"/>
    <col min="12319" max="12319" width="85.140625" style="65" customWidth="1"/>
    <col min="12320" max="12320" width="23.7109375" style="65" customWidth="1"/>
    <col min="12321" max="12321" width="11.7109375" style="65" customWidth="1"/>
    <col min="12322" max="12322" width="11.28515625" style="65" bestFit="1" customWidth="1"/>
    <col min="12323" max="12570" width="10.140625" style="65"/>
    <col min="12571" max="12571" width="88.7109375" style="65" customWidth="1"/>
    <col min="12572" max="12572" width="15.42578125" style="65" customWidth="1"/>
    <col min="12573" max="12573" width="15" style="65" customWidth="1"/>
    <col min="12574" max="12574" width="15.7109375" style="65" customWidth="1"/>
    <col min="12575" max="12575" width="85.140625" style="65" customWidth="1"/>
    <col min="12576" max="12576" width="23.7109375" style="65" customWidth="1"/>
    <col min="12577" max="12577" width="11.7109375" style="65" customWidth="1"/>
    <col min="12578" max="12578" width="11.28515625" style="65" bestFit="1" customWidth="1"/>
    <col min="12579" max="12826" width="10.140625" style="65"/>
    <col min="12827" max="12827" width="88.7109375" style="65" customWidth="1"/>
    <col min="12828" max="12828" width="15.42578125" style="65" customWidth="1"/>
    <col min="12829" max="12829" width="15" style="65" customWidth="1"/>
    <col min="12830" max="12830" width="15.7109375" style="65" customWidth="1"/>
    <col min="12831" max="12831" width="85.140625" style="65" customWidth="1"/>
    <col min="12832" max="12832" width="23.7109375" style="65" customWidth="1"/>
    <col min="12833" max="12833" width="11.7109375" style="65" customWidth="1"/>
    <col min="12834" max="12834" width="11.28515625" style="65" bestFit="1" customWidth="1"/>
    <col min="12835" max="13082" width="10.140625" style="65"/>
    <col min="13083" max="13083" width="88.7109375" style="65" customWidth="1"/>
    <col min="13084" max="13084" width="15.42578125" style="65" customWidth="1"/>
    <col min="13085" max="13085" width="15" style="65" customWidth="1"/>
    <col min="13086" max="13086" width="15.7109375" style="65" customWidth="1"/>
    <col min="13087" max="13087" width="85.140625" style="65" customWidth="1"/>
    <col min="13088" max="13088" width="23.7109375" style="65" customWidth="1"/>
    <col min="13089" max="13089" width="11.7109375" style="65" customWidth="1"/>
    <col min="13090" max="13090" width="11.28515625" style="65" bestFit="1" customWidth="1"/>
    <col min="13091" max="13338" width="10.140625" style="65"/>
    <col min="13339" max="13339" width="88.7109375" style="65" customWidth="1"/>
    <col min="13340" max="13340" width="15.42578125" style="65" customWidth="1"/>
    <col min="13341" max="13341" width="15" style="65" customWidth="1"/>
    <col min="13342" max="13342" width="15.7109375" style="65" customWidth="1"/>
    <col min="13343" max="13343" width="85.140625" style="65" customWidth="1"/>
    <col min="13344" max="13344" width="23.7109375" style="65" customWidth="1"/>
    <col min="13345" max="13345" width="11.7109375" style="65" customWidth="1"/>
    <col min="13346" max="13346" width="11.28515625" style="65" bestFit="1" customWidth="1"/>
    <col min="13347" max="13594" width="10.140625" style="65"/>
    <col min="13595" max="13595" width="88.7109375" style="65" customWidth="1"/>
    <col min="13596" max="13596" width="15.42578125" style="65" customWidth="1"/>
    <col min="13597" max="13597" width="15" style="65" customWidth="1"/>
    <col min="13598" max="13598" width="15.7109375" style="65" customWidth="1"/>
    <col min="13599" max="13599" width="85.140625" style="65" customWidth="1"/>
    <col min="13600" max="13600" width="23.7109375" style="65" customWidth="1"/>
    <col min="13601" max="13601" width="11.7109375" style="65" customWidth="1"/>
    <col min="13602" max="13602" width="11.28515625" style="65" bestFit="1" customWidth="1"/>
    <col min="13603" max="13850" width="10.140625" style="65"/>
    <col min="13851" max="13851" width="88.7109375" style="65" customWidth="1"/>
    <col min="13852" max="13852" width="15.42578125" style="65" customWidth="1"/>
    <col min="13853" max="13853" width="15" style="65" customWidth="1"/>
    <col min="13854" max="13854" width="15.7109375" style="65" customWidth="1"/>
    <col min="13855" max="13855" width="85.140625" style="65" customWidth="1"/>
    <col min="13856" max="13856" width="23.7109375" style="65" customWidth="1"/>
    <col min="13857" max="13857" width="11.7109375" style="65" customWidth="1"/>
    <col min="13858" max="13858" width="11.28515625" style="65" bestFit="1" customWidth="1"/>
    <col min="13859" max="14106" width="10.140625" style="65"/>
    <col min="14107" max="14107" width="88.7109375" style="65" customWidth="1"/>
    <col min="14108" max="14108" width="15.42578125" style="65" customWidth="1"/>
    <col min="14109" max="14109" width="15" style="65" customWidth="1"/>
    <col min="14110" max="14110" width="15.7109375" style="65" customWidth="1"/>
    <col min="14111" max="14111" width="85.140625" style="65" customWidth="1"/>
    <col min="14112" max="14112" width="23.7109375" style="65" customWidth="1"/>
    <col min="14113" max="14113" width="11.7109375" style="65" customWidth="1"/>
    <col min="14114" max="14114" width="11.28515625" style="65" bestFit="1" customWidth="1"/>
    <col min="14115" max="14362" width="10.140625" style="65"/>
    <col min="14363" max="14363" width="88.7109375" style="65" customWidth="1"/>
    <col min="14364" max="14364" width="15.42578125" style="65" customWidth="1"/>
    <col min="14365" max="14365" width="15" style="65" customWidth="1"/>
    <col min="14366" max="14366" width="15.7109375" style="65" customWidth="1"/>
    <col min="14367" max="14367" width="85.140625" style="65" customWidth="1"/>
    <col min="14368" max="14368" width="23.7109375" style="65" customWidth="1"/>
    <col min="14369" max="14369" width="11.7109375" style="65" customWidth="1"/>
    <col min="14370" max="14370" width="11.28515625" style="65" bestFit="1" customWidth="1"/>
    <col min="14371" max="14618" width="10.140625" style="65"/>
    <col min="14619" max="14619" width="88.7109375" style="65" customWidth="1"/>
    <col min="14620" max="14620" width="15.42578125" style="65" customWidth="1"/>
    <col min="14621" max="14621" width="15" style="65" customWidth="1"/>
    <col min="14622" max="14622" width="15.7109375" style="65" customWidth="1"/>
    <col min="14623" max="14623" width="85.140625" style="65" customWidth="1"/>
    <col min="14624" max="14624" width="23.7109375" style="65" customWidth="1"/>
    <col min="14625" max="14625" width="11.7109375" style="65" customWidth="1"/>
    <col min="14626" max="14626" width="11.28515625" style="65" bestFit="1" customWidth="1"/>
    <col min="14627" max="14874" width="10.140625" style="65"/>
    <col min="14875" max="14875" width="88.7109375" style="65" customWidth="1"/>
    <col min="14876" max="14876" width="15.42578125" style="65" customWidth="1"/>
    <col min="14877" max="14877" width="15" style="65" customWidth="1"/>
    <col min="14878" max="14878" width="15.7109375" style="65" customWidth="1"/>
    <col min="14879" max="14879" width="85.140625" style="65" customWidth="1"/>
    <col min="14880" max="14880" width="23.7109375" style="65" customWidth="1"/>
    <col min="14881" max="14881" width="11.7109375" style="65" customWidth="1"/>
    <col min="14882" max="14882" width="11.28515625" style="65" bestFit="1" customWidth="1"/>
    <col min="14883" max="15130" width="10.140625" style="65"/>
    <col min="15131" max="15131" width="88.7109375" style="65" customWidth="1"/>
    <col min="15132" max="15132" width="15.42578125" style="65" customWidth="1"/>
    <col min="15133" max="15133" width="15" style="65" customWidth="1"/>
    <col min="15134" max="15134" width="15.7109375" style="65" customWidth="1"/>
    <col min="15135" max="15135" width="85.140625" style="65" customWidth="1"/>
    <col min="15136" max="15136" width="23.7109375" style="65" customWidth="1"/>
    <col min="15137" max="15137" width="11.7109375" style="65" customWidth="1"/>
    <col min="15138" max="15138" width="11.28515625" style="65" bestFit="1" customWidth="1"/>
    <col min="15139" max="15386" width="10.140625" style="65"/>
    <col min="15387" max="15387" width="88.7109375" style="65" customWidth="1"/>
    <col min="15388" max="15388" width="15.42578125" style="65" customWidth="1"/>
    <col min="15389" max="15389" width="15" style="65" customWidth="1"/>
    <col min="15390" max="15390" width="15.7109375" style="65" customWidth="1"/>
    <col min="15391" max="15391" width="85.140625" style="65" customWidth="1"/>
    <col min="15392" max="15392" width="23.7109375" style="65" customWidth="1"/>
    <col min="15393" max="15393" width="11.7109375" style="65" customWidth="1"/>
    <col min="15394" max="15394" width="11.28515625" style="65" bestFit="1" customWidth="1"/>
    <col min="15395" max="15642" width="10.140625" style="65"/>
    <col min="15643" max="15643" width="88.7109375" style="65" customWidth="1"/>
    <col min="15644" max="15644" width="15.42578125" style="65" customWidth="1"/>
    <col min="15645" max="15645" width="15" style="65" customWidth="1"/>
    <col min="15646" max="15646" width="15.7109375" style="65" customWidth="1"/>
    <col min="15647" max="15647" width="85.140625" style="65" customWidth="1"/>
    <col min="15648" max="15648" width="23.7109375" style="65" customWidth="1"/>
    <col min="15649" max="15649" width="11.7109375" style="65" customWidth="1"/>
    <col min="15650" max="15650" width="11.28515625" style="65" bestFit="1" customWidth="1"/>
    <col min="15651" max="15898" width="10.140625" style="65"/>
    <col min="15899" max="15899" width="88.7109375" style="65" customWidth="1"/>
    <col min="15900" max="15900" width="15.42578125" style="65" customWidth="1"/>
    <col min="15901" max="15901" width="15" style="65" customWidth="1"/>
    <col min="15902" max="15902" width="15.7109375" style="65" customWidth="1"/>
    <col min="15903" max="15903" width="85.140625" style="65" customWidth="1"/>
    <col min="15904" max="15904" width="23.7109375" style="65" customWidth="1"/>
    <col min="15905" max="15905" width="11.7109375" style="65" customWidth="1"/>
    <col min="15906" max="15906" width="11.28515625" style="65" bestFit="1" customWidth="1"/>
    <col min="15907" max="16384" width="10.140625" style="65"/>
  </cols>
  <sheetData>
    <row r="1" spans="1:8" x14ac:dyDescent="0.25">
      <c r="A1" s="73"/>
      <c r="B1" s="65"/>
      <c r="D1" s="65"/>
      <c r="E1" s="152" t="s">
        <v>118</v>
      </c>
      <c r="F1" s="152"/>
    </row>
    <row r="2" spans="1:8" x14ac:dyDescent="0.25">
      <c r="B2" s="65"/>
      <c r="D2" s="65"/>
      <c r="E2" s="152" t="s">
        <v>130</v>
      </c>
      <c r="F2" s="152"/>
    </row>
    <row r="3" spans="1:8" x14ac:dyDescent="0.25">
      <c r="B3" s="65"/>
      <c r="D3" s="65"/>
      <c r="E3" s="152" t="s">
        <v>117</v>
      </c>
      <c r="F3" s="152"/>
    </row>
    <row r="4" spans="1:8" s="74" customFormat="1" x14ac:dyDescent="0.25">
      <c r="B4" s="75"/>
      <c r="D4" s="75"/>
    </row>
    <row r="5" spans="1:8" s="76" customFormat="1" ht="63" customHeight="1" x14ac:dyDescent="0.25">
      <c r="A5" s="153" t="s">
        <v>119</v>
      </c>
      <c r="B5" s="153"/>
      <c r="C5" s="153"/>
      <c r="D5" s="153"/>
      <c r="E5" s="153"/>
      <c r="F5" s="153"/>
    </row>
    <row r="6" spans="1:8" s="77" customFormat="1" ht="33" customHeight="1" x14ac:dyDescent="0.25">
      <c r="A6" s="11"/>
      <c r="B6" s="11"/>
      <c r="C6" s="11"/>
      <c r="D6" s="11"/>
      <c r="E6" s="11"/>
      <c r="F6" s="11"/>
    </row>
    <row r="7" spans="1:8" ht="120" customHeight="1" x14ac:dyDescent="0.25">
      <c r="A7" s="66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139" t="s">
        <v>120</v>
      </c>
    </row>
    <row r="8" spans="1:8" s="78" customFormat="1" ht="30" customHeight="1" x14ac:dyDescent="0.25">
      <c r="A8" s="154" t="s">
        <v>5</v>
      </c>
      <c r="B8" s="155"/>
      <c r="C8" s="155"/>
      <c r="D8" s="155"/>
      <c r="E8" s="155"/>
      <c r="F8" s="156"/>
    </row>
    <row r="9" spans="1:8" ht="38.25" customHeight="1" x14ac:dyDescent="0.25">
      <c r="A9" s="157" t="s">
        <v>6</v>
      </c>
      <c r="B9" s="149" t="s">
        <v>7</v>
      </c>
      <c r="C9" s="158">
        <v>318425</v>
      </c>
      <c r="D9" s="1">
        <v>3501640</v>
      </c>
      <c r="E9" s="71" t="s">
        <v>8</v>
      </c>
      <c r="F9" s="10">
        <v>1200000</v>
      </c>
    </row>
    <row r="10" spans="1:8" ht="24.75" customHeight="1" x14ac:dyDescent="0.25">
      <c r="A10" s="157"/>
      <c r="B10" s="149"/>
      <c r="C10" s="158"/>
      <c r="D10" s="12">
        <v>2401630</v>
      </c>
      <c r="E10" s="71" t="s">
        <v>9</v>
      </c>
      <c r="F10" s="10">
        <v>22188</v>
      </c>
    </row>
    <row r="11" spans="1:8" ht="30.75" customHeight="1" x14ac:dyDescent="0.25">
      <c r="A11" s="159" t="s">
        <v>10</v>
      </c>
      <c r="B11" s="161" t="s">
        <v>7</v>
      </c>
      <c r="C11" s="162">
        <v>214729.837</v>
      </c>
      <c r="D11" s="79">
        <v>2301610</v>
      </c>
      <c r="E11" s="61" t="s">
        <v>11</v>
      </c>
      <c r="F11" s="10">
        <v>90955.3</v>
      </c>
    </row>
    <row r="12" spans="1:8" ht="75" customHeight="1" x14ac:dyDescent="0.25">
      <c r="A12" s="160"/>
      <c r="B12" s="161"/>
      <c r="C12" s="162"/>
      <c r="D12" s="79">
        <v>2311600</v>
      </c>
      <c r="E12" s="61" t="s">
        <v>12</v>
      </c>
      <c r="F12" s="10">
        <v>555027.9</v>
      </c>
      <c r="G12" s="80"/>
    </row>
    <row r="13" spans="1:8" ht="39.75" customHeight="1" x14ac:dyDescent="0.25">
      <c r="A13" s="81" t="s">
        <v>125</v>
      </c>
      <c r="B13" s="82" t="s">
        <v>7</v>
      </c>
      <c r="C13" s="146">
        <v>135000</v>
      </c>
      <c r="D13" s="83">
        <v>2301610</v>
      </c>
      <c r="E13" s="84" t="s">
        <v>11</v>
      </c>
      <c r="F13" s="10">
        <v>641646.19999999995</v>
      </c>
      <c r="G13" s="80"/>
    </row>
    <row r="14" spans="1:8" ht="36.75" customHeight="1" x14ac:dyDescent="0.25">
      <c r="A14" s="85" t="s">
        <v>13</v>
      </c>
      <c r="B14" s="86" t="s">
        <v>7</v>
      </c>
      <c r="C14" s="87">
        <v>300000</v>
      </c>
      <c r="D14" s="88">
        <v>2501630</v>
      </c>
      <c r="E14" s="89" t="s">
        <v>14</v>
      </c>
      <c r="F14" s="10">
        <v>400000</v>
      </c>
      <c r="G14" s="72"/>
    </row>
    <row r="15" spans="1:8" ht="66.75" customHeight="1" x14ac:dyDescent="0.25">
      <c r="A15" s="157" t="s">
        <v>15</v>
      </c>
      <c r="B15" s="149" t="s">
        <v>7</v>
      </c>
      <c r="C15" s="158">
        <v>292107</v>
      </c>
      <c r="D15" s="12">
        <v>2751600</v>
      </c>
      <c r="E15" s="8" t="s">
        <v>16</v>
      </c>
      <c r="F15" s="10">
        <v>455804.8</v>
      </c>
      <c r="H15" s="72"/>
    </row>
    <row r="16" spans="1:8" ht="79.5" customHeight="1" x14ac:dyDescent="0.25">
      <c r="A16" s="157"/>
      <c r="B16" s="149"/>
      <c r="C16" s="158"/>
      <c r="D16" s="12">
        <v>2751610</v>
      </c>
      <c r="E16" s="8" t="s">
        <v>123</v>
      </c>
      <c r="F16" s="10">
        <v>60903.8</v>
      </c>
      <c r="H16" s="72"/>
    </row>
    <row r="17" spans="1:8" ht="64.5" customHeight="1" x14ac:dyDescent="0.25">
      <c r="A17" s="157" t="s">
        <v>18</v>
      </c>
      <c r="B17" s="149" t="s">
        <v>7</v>
      </c>
      <c r="C17" s="158">
        <v>222051</v>
      </c>
      <c r="D17" s="12">
        <v>2751600</v>
      </c>
      <c r="E17" s="8" t="s">
        <v>16</v>
      </c>
      <c r="F17" s="10">
        <v>400000</v>
      </c>
      <c r="H17" s="72"/>
    </row>
    <row r="18" spans="1:8" ht="81.75" customHeight="1" x14ac:dyDescent="0.25">
      <c r="A18" s="157"/>
      <c r="B18" s="149"/>
      <c r="C18" s="158"/>
      <c r="D18" s="12">
        <v>2751610</v>
      </c>
      <c r="E18" s="8" t="s">
        <v>123</v>
      </c>
      <c r="F18" s="10">
        <v>23309.200000000001</v>
      </c>
    </row>
    <row r="19" spans="1:8" ht="30.75" customHeight="1" x14ac:dyDescent="0.25">
      <c r="A19" s="138" t="s">
        <v>92</v>
      </c>
      <c r="B19" s="59" t="s">
        <v>7</v>
      </c>
      <c r="C19" s="145">
        <v>450000</v>
      </c>
      <c r="D19" s="12">
        <v>3111600</v>
      </c>
      <c r="E19" s="71" t="s">
        <v>19</v>
      </c>
      <c r="F19" s="10">
        <v>815513.8</v>
      </c>
      <c r="G19" s="72"/>
    </row>
    <row r="20" spans="1:8" s="64" customFormat="1" ht="33.75" customHeight="1" x14ac:dyDescent="0.25">
      <c r="A20" s="62" t="s">
        <v>20</v>
      </c>
      <c r="B20" s="13" t="s">
        <v>7</v>
      </c>
      <c r="C20" s="63">
        <v>337800</v>
      </c>
      <c r="D20" s="1">
        <v>3111600</v>
      </c>
      <c r="E20" s="28" t="s">
        <v>19</v>
      </c>
      <c r="F20" s="10">
        <v>1384486.2</v>
      </c>
    </row>
    <row r="21" spans="1:8" s="64" customFormat="1" ht="37.5" customHeight="1" x14ac:dyDescent="0.25">
      <c r="A21" s="165" t="s">
        <v>124</v>
      </c>
      <c r="B21" s="163" t="s">
        <v>7</v>
      </c>
      <c r="C21" s="150">
        <v>100000</v>
      </c>
      <c r="D21" s="1">
        <v>3901640</v>
      </c>
      <c r="E21" s="28" t="s">
        <v>106</v>
      </c>
      <c r="F21" s="10">
        <v>30000</v>
      </c>
      <c r="G21" s="90"/>
    </row>
    <row r="22" spans="1:8" s="64" customFormat="1" ht="33" customHeight="1" x14ac:dyDescent="0.25">
      <c r="A22" s="166"/>
      <c r="B22" s="164"/>
      <c r="C22" s="151"/>
      <c r="D22" s="1">
        <v>3111600</v>
      </c>
      <c r="E22" s="28" t="s">
        <v>19</v>
      </c>
      <c r="F22" s="10">
        <v>50000</v>
      </c>
      <c r="G22" s="107"/>
    </row>
    <row r="23" spans="1:8" s="78" customFormat="1" ht="28.5" customHeight="1" x14ac:dyDescent="0.25">
      <c r="A23" s="154" t="s">
        <v>21</v>
      </c>
      <c r="B23" s="155"/>
      <c r="C23" s="155"/>
      <c r="D23" s="155"/>
      <c r="E23" s="155"/>
      <c r="F23" s="156"/>
    </row>
    <row r="24" spans="1:8" ht="39" customHeight="1" x14ac:dyDescent="0.25">
      <c r="A24" s="67" t="s">
        <v>23</v>
      </c>
      <c r="B24" s="59" t="s">
        <v>22</v>
      </c>
      <c r="C24" s="60">
        <v>150000</v>
      </c>
      <c r="D24" s="1">
        <v>3501670</v>
      </c>
      <c r="E24" s="71" t="s">
        <v>24</v>
      </c>
      <c r="F24" s="10">
        <v>467086.1</v>
      </c>
    </row>
    <row r="25" spans="1:8" ht="50.25" customHeight="1" x14ac:dyDescent="0.25">
      <c r="A25" s="91" t="s">
        <v>94</v>
      </c>
      <c r="B25" s="59" t="s">
        <v>22</v>
      </c>
      <c r="C25" s="60">
        <v>450000</v>
      </c>
      <c r="D25" s="12">
        <v>3111600</v>
      </c>
      <c r="E25" s="71" t="s">
        <v>19</v>
      </c>
      <c r="F25" s="10">
        <v>900000</v>
      </c>
      <c r="G25" s="80"/>
    </row>
    <row r="26" spans="1:8" ht="30.75" customHeight="1" x14ac:dyDescent="0.25">
      <c r="A26" s="62" t="s">
        <v>71</v>
      </c>
      <c r="B26" s="13" t="s">
        <v>22</v>
      </c>
      <c r="C26" s="63">
        <v>450000</v>
      </c>
      <c r="D26" s="1">
        <v>3111600</v>
      </c>
      <c r="E26" s="28" t="s">
        <v>19</v>
      </c>
      <c r="F26" s="10">
        <v>100000</v>
      </c>
      <c r="G26" s="72"/>
    </row>
    <row r="27" spans="1:8" ht="35.25" customHeight="1" x14ac:dyDescent="0.25">
      <c r="A27" s="91" t="s">
        <v>25</v>
      </c>
      <c r="B27" s="59" t="s">
        <v>22</v>
      </c>
      <c r="C27" s="60">
        <v>152000</v>
      </c>
      <c r="D27" s="12">
        <v>3511670</v>
      </c>
      <c r="E27" s="71" t="s">
        <v>42</v>
      </c>
      <c r="F27" s="10">
        <v>500000</v>
      </c>
      <c r="G27" s="72"/>
    </row>
    <row r="28" spans="1:8" ht="25.5" customHeight="1" x14ac:dyDescent="0.25">
      <c r="A28" s="168" t="s">
        <v>26</v>
      </c>
      <c r="B28" s="149" t="s">
        <v>22</v>
      </c>
      <c r="C28" s="158">
        <v>160000</v>
      </c>
      <c r="D28" s="12">
        <v>3511610</v>
      </c>
      <c r="E28" s="71" t="s">
        <v>27</v>
      </c>
      <c r="F28" s="10">
        <v>180000</v>
      </c>
    </row>
    <row r="29" spans="1:8" ht="39.75" customHeight="1" x14ac:dyDescent="0.25">
      <c r="A29" s="168"/>
      <c r="B29" s="149"/>
      <c r="C29" s="158"/>
      <c r="D29" s="12">
        <v>3511640</v>
      </c>
      <c r="E29" s="71" t="s">
        <v>95</v>
      </c>
      <c r="F29" s="10">
        <v>180000</v>
      </c>
    </row>
    <row r="30" spans="1:8" s="78" customFormat="1" ht="27.75" customHeight="1" x14ac:dyDescent="0.25">
      <c r="A30" s="154" t="s">
        <v>29</v>
      </c>
      <c r="B30" s="155"/>
      <c r="C30" s="155"/>
      <c r="D30" s="155"/>
      <c r="E30" s="155"/>
      <c r="F30" s="156"/>
      <c r="G30" s="92"/>
    </row>
    <row r="31" spans="1:8" ht="29.25" customHeight="1" x14ac:dyDescent="0.25">
      <c r="A31" s="91" t="s">
        <v>30</v>
      </c>
      <c r="B31" s="59" t="s">
        <v>22</v>
      </c>
      <c r="C31" s="60">
        <v>160000</v>
      </c>
      <c r="D31" s="12">
        <v>2401610</v>
      </c>
      <c r="E31" s="93" t="s">
        <v>74</v>
      </c>
      <c r="F31" s="10">
        <v>1000000</v>
      </c>
    </row>
    <row r="32" spans="1:8" ht="42" customHeight="1" x14ac:dyDescent="0.25">
      <c r="A32" s="91" t="s">
        <v>96</v>
      </c>
      <c r="B32" s="59" t="s">
        <v>22</v>
      </c>
      <c r="C32" s="60">
        <v>150000</v>
      </c>
      <c r="D32" s="1">
        <v>3501690</v>
      </c>
      <c r="E32" s="8" t="s">
        <v>31</v>
      </c>
      <c r="F32" s="10">
        <v>327464</v>
      </c>
      <c r="G32" s="72"/>
    </row>
    <row r="33" spans="1:128" ht="39.75" customHeight="1" x14ac:dyDescent="0.25">
      <c r="A33" s="67" t="s">
        <v>32</v>
      </c>
      <c r="B33" s="59" t="s">
        <v>22</v>
      </c>
      <c r="C33" s="60">
        <v>175000</v>
      </c>
      <c r="D33" s="1">
        <v>3501670</v>
      </c>
      <c r="E33" s="71" t="s">
        <v>24</v>
      </c>
      <c r="F33" s="10">
        <v>242345</v>
      </c>
      <c r="G33" s="72"/>
    </row>
    <row r="34" spans="1:128" s="98" customFormat="1" ht="27" customHeight="1" x14ac:dyDescent="0.25">
      <c r="A34" s="7" t="s">
        <v>33</v>
      </c>
      <c r="B34" s="59" t="s">
        <v>22</v>
      </c>
      <c r="C34" s="94">
        <v>120000</v>
      </c>
      <c r="D34" s="95">
        <v>2201610</v>
      </c>
      <c r="E34" s="96" t="s">
        <v>97</v>
      </c>
      <c r="F34" s="10">
        <v>200000</v>
      </c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  <c r="DN34" s="97"/>
      <c r="DO34" s="97"/>
      <c r="DP34" s="97"/>
      <c r="DQ34" s="97"/>
      <c r="DR34" s="97"/>
      <c r="DS34" s="97"/>
      <c r="DT34" s="97"/>
      <c r="DU34" s="97"/>
      <c r="DV34" s="97"/>
      <c r="DW34" s="97"/>
      <c r="DX34" s="97"/>
    </row>
    <row r="35" spans="1:128" ht="28.5" customHeight="1" x14ac:dyDescent="0.25">
      <c r="A35" s="167" t="s">
        <v>98</v>
      </c>
      <c r="B35" s="149" t="s">
        <v>22</v>
      </c>
      <c r="C35" s="158">
        <v>200000</v>
      </c>
      <c r="D35" s="12">
        <v>2751630</v>
      </c>
      <c r="E35" s="71" t="s">
        <v>99</v>
      </c>
      <c r="F35" s="10">
        <v>65000</v>
      </c>
    </row>
    <row r="36" spans="1:128" ht="49.5" customHeight="1" x14ac:dyDescent="0.25">
      <c r="A36" s="167"/>
      <c r="B36" s="149"/>
      <c r="C36" s="158"/>
      <c r="D36" s="12">
        <v>2761600</v>
      </c>
      <c r="E36" s="61" t="s">
        <v>100</v>
      </c>
      <c r="F36" s="10">
        <v>1200000</v>
      </c>
    </row>
    <row r="37" spans="1:128" ht="26.25" customHeight="1" x14ac:dyDescent="0.25">
      <c r="A37" s="167" t="s">
        <v>101</v>
      </c>
      <c r="B37" s="149" t="s">
        <v>22</v>
      </c>
      <c r="C37" s="158">
        <v>400000</v>
      </c>
      <c r="D37" s="12">
        <v>2751640</v>
      </c>
      <c r="E37" s="71" t="s">
        <v>34</v>
      </c>
      <c r="F37" s="10">
        <v>500000</v>
      </c>
    </row>
    <row r="38" spans="1:128" ht="79.5" customHeight="1" x14ac:dyDescent="0.25">
      <c r="A38" s="167"/>
      <c r="B38" s="149"/>
      <c r="C38" s="158"/>
      <c r="D38" s="12">
        <v>2751610</v>
      </c>
      <c r="E38" s="8" t="s">
        <v>123</v>
      </c>
      <c r="F38" s="10">
        <v>9334.4</v>
      </c>
      <c r="G38" s="80"/>
    </row>
    <row r="39" spans="1:128" ht="79.5" customHeight="1" x14ac:dyDescent="0.25">
      <c r="A39" s="129" t="s">
        <v>116</v>
      </c>
      <c r="B39" s="130" t="s">
        <v>22</v>
      </c>
      <c r="C39" s="128">
        <v>15540</v>
      </c>
      <c r="D39" s="12">
        <v>2751600</v>
      </c>
      <c r="E39" s="8" t="s">
        <v>16</v>
      </c>
      <c r="F39" s="10">
        <v>84000</v>
      </c>
    </row>
    <row r="40" spans="1:128" s="99" customFormat="1" ht="33" customHeight="1" x14ac:dyDescent="0.25">
      <c r="A40" s="6" t="s">
        <v>35</v>
      </c>
      <c r="B40" s="59" t="s">
        <v>22</v>
      </c>
      <c r="C40" s="60">
        <v>200000</v>
      </c>
      <c r="D40" s="12">
        <v>3101610</v>
      </c>
      <c r="E40" s="71" t="s">
        <v>36</v>
      </c>
      <c r="F40" s="10">
        <v>600000</v>
      </c>
      <c r="G40" s="72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</row>
    <row r="41" spans="1:128" ht="33.75" customHeight="1" x14ac:dyDescent="0.25">
      <c r="A41" s="6" t="s">
        <v>37</v>
      </c>
      <c r="B41" s="59" t="s">
        <v>22</v>
      </c>
      <c r="C41" s="60">
        <v>150000</v>
      </c>
      <c r="D41" s="12">
        <v>3101620</v>
      </c>
      <c r="E41" s="71" t="s">
        <v>38</v>
      </c>
      <c r="F41" s="10">
        <v>500000</v>
      </c>
      <c r="G41" s="72"/>
    </row>
    <row r="42" spans="1:128" ht="52.5" customHeight="1" x14ac:dyDescent="0.25">
      <c r="A42" s="68" t="s">
        <v>93</v>
      </c>
      <c r="B42" s="69" t="s">
        <v>22</v>
      </c>
      <c r="C42" s="70">
        <v>450000</v>
      </c>
      <c r="D42" s="12">
        <v>3111600</v>
      </c>
      <c r="E42" s="71" t="s">
        <v>19</v>
      </c>
      <c r="F42" s="10">
        <v>900000</v>
      </c>
      <c r="G42" s="72"/>
    </row>
    <row r="43" spans="1:128" ht="33.75" customHeight="1" x14ac:dyDescent="0.25">
      <c r="A43" s="67" t="s">
        <v>68</v>
      </c>
      <c r="B43" s="59" t="s">
        <v>22</v>
      </c>
      <c r="C43" s="60">
        <v>50000</v>
      </c>
      <c r="D43" s="12">
        <v>3111600</v>
      </c>
      <c r="E43" s="71" t="s">
        <v>19</v>
      </c>
      <c r="F43" s="10">
        <v>200000</v>
      </c>
      <c r="G43" s="72"/>
    </row>
    <row r="44" spans="1:128" ht="32.25" customHeight="1" x14ac:dyDescent="0.25">
      <c r="A44" s="118" t="s">
        <v>73</v>
      </c>
      <c r="B44" s="13" t="s">
        <v>22</v>
      </c>
      <c r="C44" s="63">
        <v>100000</v>
      </c>
      <c r="D44" s="1">
        <v>3111600</v>
      </c>
      <c r="E44" s="28" t="s">
        <v>19</v>
      </c>
      <c r="F44" s="10">
        <v>20000</v>
      </c>
      <c r="G44" s="72"/>
    </row>
    <row r="45" spans="1:128" ht="40.5" customHeight="1" x14ac:dyDescent="0.25">
      <c r="A45" s="117" t="s">
        <v>72</v>
      </c>
      <c r="B45" s="13" t="s">
        <v>22</v>
      </c>
      <c r="C45" s="63">
        <v>450000</v>
      </c>
      <c r="D45" s="1">
        <v>3111600</v>
      </c>
      <c r="E45" s="28" t="s">
        <v>19</v>
      </c>
      <c r="F45" s="10">
        <v>39730.199999999997</v>
      </c>
      <c r="G45" s="72"/>
    </row>
    <row r="46" spans="1:128" ht="36" customHeight="1" x14ac:dyDescent="0.25">
      <c r="A46" s="6" t="s">
        <v>102</v>
      </c>
      <c r="B46" s="59" t="s">
        <v>22</v>
      </c>
      <c r="C46" s="60">
        <v>400000</v>
      </c>
      <c r="D46" s="12">
        <v>3511620</v>
      </c>
      <c r="E46" s="8" t="s">
        <v>39</v>
      </c>
      <c r="F46" s="10">
        <v>870000</v>
      </c>
    </row>
    <row r="47" spans="1:128" ht="27" customHeight="1" x14ac:dyDescent="0.25">
      <c r="A47" s="100" t="s">
        <v>40</v>
      </c>
      <c r="B47" s="59" t="s">
        <v>22</v>
      </c>
      <c r="C47" s="60">
        <v>400000</v>
      </c>
      <c r="D47" s="12">
        <v>3511620</v>
      </c>
      <c r="E47" s="8" t="s">
        <v>39</v>
      </c>
      <c r="F47" s="10">
        <f>800000-273201.8+0.3</f>
        <v>526798.5</v>
      </c>
    </row>
    <row r="48" spans="1:128" ht="40.5" customHeight="1" x14ac:dyDescent="0.25">
      <c r="A48" s="91" t="s">
        <v>41</v>
      </c>
      <c r="B48" s="59" t="s">
        <v>22</v>
      </c>
      <c r="C48" s="60">
        <v>152000</v>
      </c>
      <c r="D48" s="12">
        <v>3511670</v>
      </c>
      <c r="E48" s="71" t="s">
        <v>42</v>
      </c>
      <c r="F48" s="10">
        <v>500000</v>
      </c>
    </row>
    <row r="49" spans="1:7" ht="28.5" customHeight="1" x14ac:dyDescent="0.25">
      <c r="A49" s="168" t="s">
        <v>26</v>
      </c>
      <c r="B49" s="149" t="s">
        <v>22</v>
      </c>
      <c r="C49" s="158">
        <v>160000</v>
      </c>
      <c r="D49" s="12">
        <v>3511610</v>
      </c>
      <c r="E49" s="71" t="s">
        <v>27</v>
      </c>
      <c r="F49" s="10">
        <v>130000</v>
      </c>
    </row>
    <row r="50" spans="1:7" ht="34.5" customHeight="1" x14ac:dyDescent="0.25">
      <c r="A50" s="168"/>
      <c r="B50" s="149"/>
      <c r="C50" s="158"/>
      <c r="D50" s="12">
        <v>3511640</v>
      </c>
      <c r="E50" s="71" t="s">
        <v>95</v>
      </c>
      <c r="F50" s="10">
        <v>130000</v>
      </c>
    </row>
    <row r="51" spans="1:7" ht="34.5" customHeight="1" x14ac:dyDescent="0.25">
      <c r="A51" s="91" t="s">
        <v>43</v>
      </c>
      <c r="B51" s="59" t="s">
        <v>22</v>
      </c>
      <c r="C51" s="60">
        <v>75000</v>
      </c>
      <c r="D51" s="12">
        <v>3101630</v>
      </c>
      <c r="E51" s="71" t="s">
        <v>44</v>
      </c>
      <c r="F51" s="10">
        <v>200000</v>
      </c>
    </row>
    <row r="52" spans="1:7" s="78" customFormat="1" ht="27" customHeight="1" x14ac:dyDescent="0.25">
      <c r="A52" s="154" t="s">
        <v>45</v>
      </c>
      <c r="B52" s="155"/>
      <c r="C52" s="155"/>
      <c r="D52" s="155"/>
      <c r="E52" s="155"/>
      <c r="F52" s="156"/>
    </row>
    <row r="53" spans="1:7" ht="40.5" customHeight="1" x14ac:dyDescent="0.25">
      <c r="A53" s="67" t="s">
        <v>46</v>
      </c>
      <c r="B53" s="59" t="s">
        <v>22</v>
      </c>
      <c r="C53" s="60">
        <v>40500</v>
      </c>
      <c r="D53" s="29">
        <v>3501620</v>
      </c>
      <c r="E53" s="101" t="s">
        <v>47</v>
      </c>
      <c r="F53" s="10">
        <v>42557.599999999999</v>
      </c>
    </row>
    <row r="54" spans="1:7" ht="35.25" customHeight="1" x14ac:dyDescent="0.25">
      <c r="A54" s="67" t="s">
        <v>48</v>
      </c>
      <c r="B54" s="59" t="s">
        <v>22</v>
      </c>
      <c r="C54" s="60">
        <v>150000</v>
      </c>
      <c r="D54" s="29">
        <v>3501630</v>
      </c>
      <c r="E54" s="101" t="s">
        <v>49</v>
      </c>
      <c r="F54" s="10">
        <v>840000</v>
      </c>
    </row>
    <row r="55" spans="1:7" ht="63.75" customHeight="1" x14ac:dyDescent="0.25">
      <c r="A55" s="6" t="s">
        <v>50</v>
      </c>
      <c r="B55" s="59" t="s">
        <v>22</v>
      </c>
      <c r="C55" s="60">
        <v>17000</v>
      </c>
      <c r="D55" s="12">
        <v>2751600</v>
      </c>
      <c r="E55" s="8" t="s">
        <v>16</v>
      </c>
      <c r="F55" s="10">
        <v>1787</v>
      </c>
    </row>
    <row r="56" spans="1:7" ht="35.25" customHeight="1" x14ac:dyDescent="0.25">
      <c r="A56" s="5" t="s">
        <v>51</v>
      </c>
      <c r="B56" s="59" t="s">
        <v>22</v>
      </c>
      <c r="C56" s="60">
        <v>7000</v>
      </c>
      <c r="D56" s="102">
        <v>3511620</v>
      </c>
      <c r="E56" s="8" t="s">
        <v>39</v>
      </c>
      <c r="F56" s="10">
        <v>61090</v>
      </c>
      <c r="G56" s="80"/>
    </row>
    <row r="57" spans="1:7" ht="27.75" customHeight="1" x14ac:dyDescent="0.25">
      <c r="A57" s="154" t="s">
        <v>52</v>
      </c>
      <c r="B57" s="155"/>
      <c r="C57" s="155"/>
      <c r="D57" s="155"/>
      <c r="E57" s="155"/>
      <c r="F57" s="156"/>
    </row>
    <row r="58" spans="1:7" ht="25.5" customHeight="1" x14ac:dyDescent="0.25">
      <c r="A58" s="7" t="s">
        <v>33</v>
      </c>
      <c r="B58" s="59" t="s">
        <v>22</v>
      </c>
      <c r="C58" s="60">
        <v>30000</v>
      </c>
      <c r="D58" s="95">
        <v>2201610</v>
      </c>
      <c r="E58" s="96" t="s">
        <v>97</v>
      </c>
      <c r="F58" s="10">
        <v>155000</v>
      </c>
    </row>
    <row r="59" spans="1:7" s="64" customFormat="1" ht="24.75" customHeight="1" x14ac:dyDescent="0.25">
      <c r="A59" s="154" t="s">
        <v>53</v>
      </c>
      <c r="B59" s="155"/>
      <c r="C59" s="155"/>
      <c r="D59" s="155"/>
      <c r="E59" s="155"/>
      <c r="F59" s="156"/>
    </row>
    <row r="60" spans="1:7" ht="30" customHeight="1" x14ac:dyDescent="0.25">
      <c r="A60" s="6" t="s">
        <v>54</v>
      </c>
      <c r="B60" s="149" t="s">
        <v>22</v>
      </c>
      <c r="C60" s="158">
        <v>100000</v>
      </c>
      <c r="D60" s="102">
        <v>1002600</v>
      </c>
      <c r="E60" s="103" t="s">
        <v>55</v>
      </c>
      <c r="F60" s="10">
        <v>6000</v>
      </c>
    </row>
    <row r="61" spans="1:7" ht="48.75" customHeight="1" x14ac:dyDescent="0.25">
      <c r="A61" s="6" t="s">
        <v>56</v>
      </c>
      <c r="B61" s="149"/>
      <c r="C61" s="158"/>
      <c r="D61" s="102">
        <v>3111610</v>
      </c>
      <c r="E61" s="8" t="s">
        <v>57</v>
      </c>
      <c r="F61" s="10">
        <v>150000</v>
      </c>
    </row>
    <row r="62" spans="1:7" ht="39" customHeight="1" x14ac:dyDescent="0.25">
      <c r="A62" s="6" t="s">
        <v>103</v>
      </c>
      <c r="B62" s="149"/>
      <c r="C62" s="158"/>
      <c r="D62" s="102">
        <v>3507610</v>
      </c>
      <c r="E62" s="8" t="s">
        <v>58</v>
      </c>
      <c r="F62" s="10">
        <v>70000</v>
      </c>
    </row>
    <row r="63" spans="1:7" s="64" customFormat="1" ht="26.25" customHeight="1" x14ac:dyDescent="0.25">
      <c r="A63" s="154" t="s">
        <v>59</v>
      </c>
      <c r="B63" s="155"/>
      <c r="C63" s="155"/>
      <c r="D63" s="155"/>
      <c r="E63" s="155"/>
      <c r="F63" s="156"/>
    </row>
    <row r="64" spans="1:7" ht="53.25" customHeight="1" x14ac:dyDescent="0.25">
      <c r="A64" s="6" t="s">
        <v>60</v>
      </c>
      <c r="B64" s="59" t="s">
        <v>61</v>
      </c>
      <c r="C64" s="104">
        <v>108193000</v>
      </c>
      <c r="D64" s="102">
        <v>3511620</v>
      </c>
      <c r="E64" s="8" t="s">
        <v>39</v>
      </c>
      <c r="F64" s="10">
        <f>226798.2+273201.8</f>
        <v>500000</v>
      </c>
      <c r="G64" s="80"/>
    </row>
    <row r="65" spans="1:9" ht="30.75" customHeight="1" x14ac:dyDescent="0.25">
      <c r="A65" s="170" t="s">
        <v>62</v>
      </c>
      <c r="B65" s="171"/>
      <c r="C65" s="171"/>
      <c r="D65" s="171"/>
      <c r="E65" s="171"/>
      <c r="F65" s="172"/>
    </row>
    <row r="66" spans="1:9" ht="43.5" customHeight="1" x14ac:dyDescent="0.25">
      <c r="A66" s="91" t="s">
        <v>63</v>
      </c>
      <c r="B66" s="59" t="s">
        <v>22</v>
      </c>
      <c r="C66" s="60">
        <v>50000</v>
      </c>
      <c r="D66" s="102">
        <v>3111620</v>
      </c>
      <c r="E66" s="8" t="s">
        <v>64</v>
      </c>
      <c r="F66" s="10">
        <v>28215</v>
      </c>
    </row>
    <row r="67" spans="1:9" ht="27" customHeight="1" x14ac:dyDescent="0.25">
      <c r="A67" s="170" t="s">
        <v>65</v>
      </c>
      <c r="B67" s="171"/>
      <c r="C67" s="171"/>
      <c r="D67" s="171"/>
      <c r="E67" s="172"/>
      <c r="F67" s="144"/>
    </row>
    <row r="68" spans="1:9" ht="35.25" customHeight="1" x14ac:dyDescent="0.25">
      <c r="A68" s="91" t="s">
        <v>66</v>
      </c>
      <c r="B68" s="59" t="s">
        <v>22</v>
      </c>
      <c r="C68" s="60">
        <v>475000</v>
      </c>
      <c r="D68" s="102">
        <v>1001220</v>
      </c>
      <c r="E68" s="8" t="s">
        <v>67</v>
      </c>
      <c r="F68" s="10">
        <v>4144586.7</v>
      </c>
      <c r="H68" s="72"/>
    </row>
    <row r="69" spans="1:9" ht="38.25" customHeight="1" x14ac:dyDescent="0.25">
      <c r="A69" s="112" t="s">
        <v>107</v>
      </c>
      <c r="B69" s="111" t="s">
        <v>22</v>
      </c>
      <c r="C69" s="123">
        <v>116029.25</v>
      </c>
      <c r="D69" s="102">
        <v>1002150</v>
      </c>
      <c r="E69" s="8" t="s">
        <v>108</v>
      </c>
      <c r="F69" s="10">
        <f>507833.6+30000+261090+50246.7</f>
        <v>849170.29999999993</v>
      </c>
      <c r="G69" s="119"/>
      <c r="H69" s="119"/>
      <c r="I69" s="120"/>
    </row>
    <row r="70" spans="1:9" ht="27" customHeight="1" x14ac:dyDescent="0.25">
      <c r="A70" s="91" t="s">
        <v>69</v>
      </c>
      <c r="B70" s="59" t="s">
        <v>22</v>
      </c>
      <c r="C70" s="60">
        <v>64000</v>
      </c>
      <c r="D70" s="102">
        <v>3901630</v>
      </c>
      <c r="E70" s="8" t="s">
        <v>70</v>
      </c>
      <c r="F70" s="10">
        <v>150000</v>
      </c>
      <c r="G70" s="72"/>
    </row>
    <row r="71" spans="1:9" ht="27" customHeight="1" x14ac:dyDescent="0.25">
      <c r="A71" s="154" t="s">
        <v>128</v>
      </c>
      <c r="B71" s="155"/>
      <c r="C71" s="155"/>
      <c r="D71" s="155"/>
      <c r="E71" s="156"/>
      <c r="F71" s="10"/>
      <c r="G71" s="72"/>
    </row>
    <row r="72" spans="1:9" ht="42.75" customHeight="1" x14ac:dyDescent="0.25">
      <c r="A72" s="62" t="s">
        <v>129</v>
      </c>
      <c r="B72" s="13" t="s">
        <v>127</v>
      </c>
      <c r="C72" s="63">
        <v>37400</v>
      </c>
      <c r="D72" s="29">
        <v>2301400</v>
      </c>
      <c r="E72" s="148" t="s">
        <v>126</v>
      </c>
      <c r="F72" s="10">
        <v>830192.2</v>
      </c>
      <c r="G72" s="72"/>
    </row>
    <row r="73" spans="1:9" s="64" customFormat="1" ht="33" customHeight="1" x14ac:dyDescent="0.25">
      <c r="A73" s="140"/>
      <c r="B73" s="141"/>
      <c r="C73" s="141"/>
      <c r="D73" s="141"/>
      <c r="E73" s="142" t="s">
        <v>121</v>
      </c>
      <c r="F73" s="143">
        <f>F9+F10+F11+F12+F13+F14+F15+F16+F17+F18+F19+F20+F21+F22+F24+F25+F26+F27+F28+F29+F31+F32+F33+F34+F35+F36+F37+F38+F39+F40+F41+F42+F43+F44+F45+F46+F47+F48+F49+F50+F51+F53+F54+F55+F56+F58+F60+F61+F62+F64+F66+F68+F69+F70+F72</f>
        <v>24530192.199999999</v>
      </c>
    </row>
    <row r="74" spans="1:9" ht="24" customHeight="1" x14ac:dyDescent="0.25">
      <c r="A74" s="173"/>
      <c r="B74" s="173"/>
      <c r="C74" s="173"/>
      <c r="D74" s="173"/>
      <c r="E74" s="173"/>
    </row>
    <row r="75" spans="1:9" x14ac:dyDescent="0.25">
      <c r="F75" s="80"/>
    </row>
    <row r="76" spans="1:9" s="64" customFormat="1" ht="22.5" customHeight="1" x14ac:dyDescent="0.25">
      <c r="B76" s="169"/>
      <c r="C76" s="169"/>
      <c r="D76" s="106"/>
      <c r="F76" s="107"/>
    </row>
    <row r="77" spans="1:9" s="64" customFormat="1" x14ac:dyDescent="0.25">
      <c r="B77" s="97"/>
      <c r="C77" s="108"/>
      <c r="D77" s="108"/>
      <c r="F77" s="107"/>
    </row>
    <row r="78" spans="1:9" s="64" customFormat="1" x14ac:dyDescent="0.25">
      <c r="B78" s="97"/>
      <c r="C78" s="108"/>
      <c r="D78" s="108"/>
      <c r="F78" s="90"/>
    </row>
    <row r="79" spans="1:9" s="64" customFormat="1" x14ac:dyDescent="0.25">
      <c r="B79" s="97"/>
      <c r="C79" s="108"/>
      <c r="D79" s="108"/>
      <c r="F79" s="90"/>
    </row>
    <row r="80" spans="1:9" x14ac:dyDescent="0.25">
      <c r="F80" s="80"/>
    </row>
    <row r="81" spans="6:6" x14ac:dyDescent="0.25">
      <c r="F81" s="80"/>
    </row>
    <row r="83" spans="6:6" x14ac:dyDescent="0.25">
      <c r="F83" s="80"/>
    </row>
  </sheetData>
  <mergeCells count="45">
    <mergeCell ref="A71:E71"/>
    <mergeCell ref="B76:C76"/>
    <mergeCell ref="A37:A38"/>
    <mergeCell ref="B37:B38"/>
    <mergeCell ref="C37:C38"/>
    <mergeCell ref="A67:E67"/>
    <mergeCell ref="A74:E74"/>
    <mergeCell ref="B60:B62"/>
    <mergeCell ref="C60:C62"/>
    <mergeCell ref="A49:A50"/>
    <mergeCell ref="B49:B50"/>
    <mergeCell ref="C49:C50"/>
    <mergeCell ref="A65:F65"/>
    <mergeCell ref="A63:F63"/>
    <mergeCell ref="A59:F59"/>
    <mergeCell ref="A57:F57"/>
    <mergeCell ref="A52:F52"/>
    <mergeCell ref="A15:A16"/>
    <mergeCell ref="B15:B16"/>
    <mergeCell ref="C15:C16"/>
    <mergeCell ref="A17:A18"/>
    <mergeCell ref="B17:B18"/>
    <mergeCell ref="C17:C18"/>
    <mergeCell ref="B21:B22"/>
    <mergeCell ref="C28:C29"/>
    <mergeCell ref="A21:A22"/>
    <mergeCell ref="A35:A36"/>
    <mergeCell ref="B35:B36"/>
    <mergeCell ref="C35:C36"/>
    <mergeCell ref="A30:F30"/>
    <mergeCell ref="A23:F23"/>
    <mergeCell ref="A28:A29"/>
    <mergeCell ref="B28:B29"/>
    <mergeCell ref="C21:C22"/>
    <mergeCell ref="E1:F1"/>
    <mergeCell ref="E2:F2"/>
    <mergeCell ref="E3:F3"/>
    <mergeCell ref="A5:F5"/>
    <mergeCell ref="A8:F8"/>
    <mergeCell ref="A9:A10"/>
    <mergeCell ref="B9:B10"/>
    <mergeCell ref="C9:C10"/>
    <mergeCell ref="A11:A12"/>
    <mergeCell ref="B11:B12"/>
    <mergeCell ref="C11:C12"/>
  </mergeCells>
  <pageMargins left="0.78740157480314965" right="0.11811023622047245" top="0.19685039370078741" bottom="0.19685039370078741" header="0.31496062992125984" footer="0.31496062992125984"/>
  <pageSetup paperSize="9" scale="6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D25" workbookViewId="0">
      <selection activeCell="F38" sqref="F38"/>
    </sheetView>
  </sheetViews>
  <sheetFormatPr defaultColWidth="8.7109375" defaultRowHeight="15.75" x14ac:dyDescent="0.25"/>
  <cols>
    <col min="1" max="1" width="70.42578125" style="19" hidden="1" customWidth="1"/>
    <col min="2" max="3" width="16.7109375" style="19" hidden="1" customWidth="1"/>
    <col min="4" max="4" width="19.140625" style="22" customWidth="1"/>
    <col min="5" max="5" width="95.28515625" style="22" customWidth="1"/>
    <col min="6" max="6" width="20.28515625" style="22" customWidth="1"/>
    <col min="7" max="7" width="15.7109375" style="131" hidden="1" customWidth="1"/>
    <col min="8" max="8" width="16.7109375" style="19" customWidth="1"/>
    <col min="9" max="9" width="19" style="19" customWidth="1"/>
    <col min="10" max="10" width="17" style="19" customWidth="1"/>
    <col min="11" max="16384" width="8.7109375" style="19"/>
  </cols>
  <sheetData>
    <row r="1" spans="1:9" ht="54" customHeight="1" x14ac:dyDescent="0.25">
      <c r="A1" s="181" t="s">
        <v>122</v>
      </c>
      <c r="B1" s="181"/>
      <c r="C1" s="181"/>
      <c r="D1" s="181"/>
      <c r="E1" s="181"/>
      <c r="F1" s="181"/>
    </row>
    <row r="2" spans="1:9" ht="18" customHeight="1" thickBot="1" x14ac:dyDescent="0.3">
      <c r="A2" s="124"/>
      <c r="B2" s="124"/>
      <c r="C2" s="124"/>
      <c r="D2" s="124"/>
      <c r="E2" s="124"/>
      <c r="F2" s="124"/>
    </row>
    <row r="3" spans="1:9" s="17" customFormat="1" ht="63" customHeight="1" x14ac:dyDescent="0.25">
      <c r="A3" s="182" t="s">
        <v>0</v>
      </c>
      <c r="B3" s="15" t="s">
        <v>1</v>
      </c>
      <c r="C3" s="16" t="s">
        <v>75</v>
      </c>
      <c r="D3" s="184" t="s">
        <v>3</v>
      </c>
      <c r="E3" s="184" t="s">
        <v>4</v>
      </c>
      <c r="F3" s="185" t="s">
        <v>76</v>
      </c>
      <c r="G3" s="174" t="s">
        <v>112</v>
      </c>
    </row>
    <row r="4" spans="1:9" x14ac:dyDescent="0.25">
      <c r="A4" s="183"/>
      <c r="B4" s="18"/>
      <c r="C4" s="18"/>
      <c r="D4" s="184"/>
      <c r="E4" s="184"/>
      <c r="F4" s="186"/>
      <c r="G4" s="174"/>
    </row>
    <row r="5" spans="1:9" ht="20.25" customHeight="1" x14ac:dyDescent="0.25">
      <c r="D5" s="9">
        <v>1001220</v>
      </c>
      <c r="E5" s="55" t="s">
        <v>67</v>
      </c>
      <c r="F5" s="57">
        <f>'у форматі Додатка 8'!F68</f>
        <v>4144586.7</v>
      </c>
      <c r="G5" s="133"/>
      <c r="I5" s="53"/>
    </row>
    <row r="6" spans="1:9" ht="20.25" customHeight="1" x14ac:dyDescent="0.25">
      <c r="D6" s="9">
        <v>1002150</v>
      </c>
      <c r="E6" s="8" t="s">
        <v>108</v>
      </c>
      <c r="F6" s="57">
        <f>'у форматі Додатка 8'!F69</f>
        <v>849170.29999999993</v>
      </c>
      <c r="G6" s="133"/>
      <c r="I6" s="53"/>
    </row>
    <row r="7" spans="1:9" ht="20.25" customHeight="1" x14ac:dyDescent="0.25">
      <c r="D7" s="121">
        <v>1002600</v>
      </c>
      <c r="E7" s="52" t="s">
        <v>55</v>
      </c>
      <c r="F7" s="122">
        <f>'у форматі Додатка 8'!F60</f>
        <v>6000</v>
      </c>
      <c r="G7" s="133"/>
      <c r="H7" s="53"/>
    </row>
    <row r="8" spans="1:9" s="4" customFormat="1" ht="21" customHeight="1" x14ac:dyDescent="0.25">
      <c r="A8" s="31" t="s">
        <v>83</v>
      </c>
      <c r="B8" s="13" t="s">
        <v>22</v>
      </c>
      <c r="C8" s="32">
        <v>108000</v>
      </c>
      <c r="D8" s="33">
        <v>2201610</v>
      </c>
      <c r="E8" s="34" t="s">
        <v>84</v>
      </c>
      <c r="F8" s="57">
        <f>'у форматі Додатка 8'!F58+'у форматі Додатка 8'!F34</f>
        <v>355000</v>
      </c>
      <c r="G8" s="132">
        <v>3132</v>
      </c>
    </row>
    <row r="9" spans="1:9" s="22" customFormat="1" ht="21" customHeight="1" x14ac:dyDescent="0.25">
      <c r="A9" s="178" t="s">
        <v>10</v>
      </c>
      <c r="B9" s="179" t="s">
        <v>7</v>
      </c>
      <c r="C9" s="180">
        <v>214729.837</v>
      </c>
      <c r="D9" s="35">
        <v>2301610</v>
      </c>
      <c r="E9" s="36" t="s">
        <v>11</v>
      </c>
      <c r="F9" s="58">
        <f>'у форматі Додатка 8'!F11+'у форматі Додатка 8'!F13</f>
        <v>732601.5</v>
      </c>
      <c r="G9" s="133" t="s">
        <v>113</v>
      </c>
      <c r="H9" s="37"/>
    </row>
    <row r="10" spans="1:9" s="22" customFormat="1" ht="47.25" customHeight="1" x14ac:dyDescent="0.25">
      <c r="A10" s="178"/>
      <c r="B10" s="179"/>
      <c r="C10" s="180"/>
      <c r="D10" s="35">
        <v>2311600</v>
      </c>
      <c r="E10" s="125" t="s">
        <v>104</v>
      </c>
      <c r="F10" s="57">
        <f>'у форматі Додатка 8'!F12</f>
        <v>555027.9</v>
      </c>
      <c r="G10" s="133" t="s">
        <v>114</v>
      </c>
      <c r="I10" s="23"/>
    </row>
    <row r="11" spans="1:9" s="22" customFormat="1" ht="21.75" customHeight="1" x14ac:dyDescent="0.25">
      <c r="A11" s="175" t="s">
        <v>77</v>
      </c>
      <c r="B11" s="176" t="s">
        <v>7</v>
      </c>
      <c r="C11" s="177">
        <v>106000</v>
      </c>
      <c r="D11" s="20">
        <v>2401610</v>
      </c>
      <c r="E11" s="21" t="s">
        <v>78</v>
      </c>
      <c r="F11" s="57">
        <f>'у форматі Додатка 8'!F31</f>
        <v>1000000</v>
      </c>
      <c r="G11" s="133">
        <v>4112</v>
      </c>
      <c r="I11" s="23"/>
    </row>
    <row r="12" spans="1:9" s="22" customFormat="1" ht="22.5" customHeight="1" x14ac:dyDescent="0.25">
      <c r="A12" s="175"/>
      <c r="B12" s="176"/>
      <c r="C12" s="177"/>
      <c r="D12" s="20">
        <v>2401630</v>
      </c>
      <c r="E12" s="21" t="s">
        <v>9</v>
      </c>
      <c r="F12" s="58">
        <f>'у форматі Додатка 8'!F10</f>
        <v>22188</v>
      </c>
      <c r="G12" s="133">
        <v>2240</v>
      </c>
    </row>
    <row r="13" spans="1:9" s="22" customFormat="1" ht="32.25" customHeight="1" x14ac:dyDescent="0.25">
      <c r="A13" s="38" t="s">
        <v>13</v>
      </c>
      <c r="B13" s="116" t="s">
        <v>7</v>
      </c>
      <c r="C13" s="39">
        <v>300000</v>
      </c>
      <c r="D13" s="40">
        <v>2501630</v>
      </c>
      <c r="E13" s="41" t="s">
        <v>14</v>
      </c>
      <c r="F13" s="57">
        <f>'у форматі Додатка 8'!F14</f>
        <v>400000</v>
      </c>
      <c r="G13" s="134" t="s">
        <v>115</v>
      </c>
    </row>
    <row r="14" spans="1:9" s="22" customFormat="1" ht="47.25" x14ac:dyDescent="0.25">
      <c r="A14" s="38"/>
      <c r="B14" s="116"/>
      <c r="C14" s="39"/>
      <c r="D14" s="20">
        <v>2751600</v>
      </c>
      <c r="E14" s="2" t="s">
        <v>16</v>
      </c>
      <c r="F14" s="57">
        <f>'у форматі Додатка 8'!F15+'у форматі Додатка 8'!F17+'у форматі Додатка 8'!F55+'у форматі Додатка 8'!F39</f>
        <v>941591.8</v>
      </c>
      <c r="G14" s="133">
        <v>4112</v>
      </c>
    </row>
    <row r="15" spans="1:9" s="22" customFormat="1" ht="51" customHeight="1" x14ac:dyDescent="0.25">
      <c r="A15" s="38"/>
      <c r="B15" s="116"/>
      <c r="C15" s="39"/>
      <c r="D15" s="20">
        <v>2751610</v>
      </c>
      <c r="E15" s="2" t="s">
        <v>17</v>
      </c>
      <c r="F15" s="57">
        <f>'у форматі Додатка 8'!F16+'у форматі Додатка 8'!F18+'у форматі Додатка 8'!F38</f>
        <v>93547.4</v>
      </c>
      <c r="G15" s="133" t="s">
        <v>113</v>
      </c>
    </row>
    <row r="16" spans="1:9" s="22" customFormat="1" ht="22.5" customHeight="1" x14ac:dyDescent="0.25">
      <c r="A16" s="113"/>
      <c r="B16" s="114"/>
      <c r="C16" s="115"/>
      <c r="D16" s="20">
        <v>2751630</v>
      </c>
      <c r="E16" s="42" t="s">
        <v>85</v>
      </c>
      <c r="F16" s="57">
        <f>'у форматі Додатка 8'!F35</f>
        <v>65000</v>
      </c>
      <c r="G16" s="133" t="s">
        <v>113</v>
      </c>
      <c r="H16" s="23"/>
    </row>
    <row r="17" spans="1:10" s="22" customFormat="1" ht="21" customHeight="1" x14ac:dyDescent="0.25">
      <c r="A17" s="113"/>
      <c r="B17" s="114"/>
      <c r="C17" s="115"/>
      <c r="D17" s="1">
        <v>2751640</v>
      </c>
      <c r="E17" s="43" t="s">
        <v>34</v>
      </c>
      <c r="F17" s="57">
        <f>'у форматі Додатка 8'!F37</f>
        <v>500000</v>
      </c>
      <c r="G17" s="133">
        <v>4112</v>
      </c>
    </row>
    <row r="18" spans="1:10" s="3" customFormat="1" ht="34.5" customHeight="1" x14ac:dyDescent="0.25">
      <c r="A18" s="44"/>
      <c r="B18" s="45"/>
      <c r="C18" s="46"/>
      <c r="D18" s="20">
        <v>2761600</v>
      </c>
      <c r="E18" s="47" t="s">
        <v>86</v>
      </c>
      <c r="F18" s="57">
        <f>'у форматі Додатка 8'!F36</f>
        <v>1200000</v>
      </c>
      <c r="G18" s="132" t="s">
        <v>114</v>
      </c>
      <c r="H18" s="14"/>
      <c r="I18" s="14"/>
    </row>
    <row r="19" spans="1:10" s="3" customFormat="1" ht="21.75" customHeight="1" x14ac:dyDescent="0.25">
      <c r="A19" s="27"/>
      <c r="B19" s="13"/>
      <c r="C19" s="25"/>
      <c r="D19" s="29">
        <v>3101610</v>
      </c>
      <c r="E19" s="48" t="s">
        <v>36</v>
      </c>
      <c r="F19" s="57">
        <f>'у форматі Додатка 8'!F40</f>
        <v>600000</v>
      </c>
      <c r="G19" s="132">
        <v>4112</v>
      </c>
    </row>
    <row r="20" spans="1:10" s="3" customFormat="1" ht="21" customHeight="1" x14ac:dyDescent="0.25">
      <c r="A20" s="27"/>
      <c r="B20" s="13"/>
      <c r="C20" s="25"/>
      <c r="D20" s="29">
        <v>3101620</v>
      </c>
      <c r="E20" s="48" t="s">
        <v>38</v>
      </c>
      <c r="F20" s="57">
        <f>'у форматі Додатка 8'!F41</f>
        <v>500000</v>
      </c>
      <c r="G20" s="132">
        <v>4112</v>
      </c>
    </row>
    <row r="21" spans="1:10" s="3" customFormat="1" ht="20.25" customHeight="1" x14ac:dyDescent="0.25">
      <c r="A21" s="49"/>
      <c r="B21" s="13"/>
      <c r="C21" s="25"/>
      <c r="D21" s="1">
        <v>3101630</v>
      </c>
      <c r="E21" s="50" t="s">
        <v>44</v>
      </c>
      <c r="F21" s="57">
        <f>'у форматі Додатка 8'!F51</f>
        <v>200000</v>
      </c>
      <c r="G21" s="132">
        <v>4112</v>
      </c>
    </row>
    <row r="22" spans="1:10" s="3" customFormat="1" ht="23.25" customHeight="1" x14ac:dyDescent="0.25">
      <c r="A22" s="27"/>
      <c r="B22" s="13"/>
      <c r="C22" s="25"/>
      <c r="D22" s="29">
        <v>3111600</v>
      </c>
      <c r="E22" s="43" t="s">
        <v>19</v>
      </c>
      <c r="F22" s="57">
        <f>'у форматі Додатка 8'!F19+'у форматі Додатка 8'!F20+'у форматі Додатка 8'!F22+'у форматі Додатка 8'!F26+'у форматі Додатка 8'!F25+'у форматі Додатка 8'!F42+'у форматі Додатка 8'!F43+'у форматі Додатка 8'!F44+'у форматі Додатка 8'!F45</f>
        <v>4409730.2</v>
      </c>
      <c r="G22" s="132">
        <v>4112</v>
      </c>
      <c r="I22" s="14"/>
    </row>
    <row r="23" spans="1:10" ht="22.5" customHeight="1" x14ac:dyDescent="0.25">
      <c r="D23" s="9">
        <v>3111610</v>
      </c>
      <c r="E23" s="50" t="s">
        <v>57</v>
      </c>
      <c r="F23" s="57">
        <f>'у форматі Додатка 8'!F61</f>
        <v>150000</v>
      </c>
      <c r="G23" s="133">
        <v>4112</v>
      </c>
      <c r="H23" s="53"/>
      <c r="I23" s="53"/>
    </row>
    <row r="24" spans="1:10" ht="31.5" x14ac:dyDescent="0.25">
      <c r="D24" s="9">
        <v>3111620</v>
      </c>
      <c r="E24" s="50" t="s">
        <v>64</v>
      </c>
      <c r="F24" s="57">
        <f>'у форматі Додатка 8'!F66</f>
        <v>28215</v>
      </c>
      <c r="G24" s="133">
        <v>4112</v>
      </c>
    </row>
    <row r="25" spans="1:10" s="3" customFormat="1" ht="25.5" customHeight="1" x14ac:dyDescent="0.25">
      <c r="A25" s="27" t="s">
        <v>81</v>
      </c>
      <c r="B25" s="13" t="s">
        <v>22</v>
      </c>
      <c r="C25" s="25">
        <v>65500</v>
      </c>
      <c r="D25" s="29">
        <v>3501620</v>
      </c>
      <c r="E25" s="30" t="s">
        <v>82</v>
      </c>
      <c r="F25" s="57">
        <f>'у форматі Додатка 8'!F53</f>
        <v>42557.599999999999</v>
      </c>
      <c r="G25" s="132">
        <v>4112</v>
      </c>
      <c r="H25" s="14"/>
      <c r="I25" s="14"/>
      <c r="J25" s="14"/>
    </row>
    <row r="26" spans="1:10" s="3" customFormat="1" ht="24.75" customHeight="1" x14ac:dyDescent="0.25">
      <c r="A26" s="27" t="s">
        <v>48</v>
      </c>
      <c r="B26" s="13" t="s">
        <v>22</v>
      </c>
      <c r="C26" s="25">
        <v>300000</v>
      </c>
      <c r="D26" s="29">
        <v>3501630</v>
      </c>
      <c r="E26" s="30" t="s">
        <v>49</v>
      </c>
      <c r="F26" s="109">
        <f>'у форматі Додатка 8'!F54</f>
        <v>840000</v>
      </c>
      <c r="G26" s="132">
        <v>4112</v>
      </c>
    </row>
    <row r="27" spans="1:10" s="22" customFormat="1" ht="18.75" customHeight="1" x14ac:dyDescent="0.25">
      <c r="A27" s="113" t="s">
        <v>79</v>
      </c>
      <c r="B27" s="114" t="s">
        <v>7</v>
      </c>
      <c r="C27" s="115">
        <v>200000</v>
      </c>
      <c r="D27" s="20">
        <v>3501640</v>
      </c>
      <c r="E27" s="21" t="s">
        <v>8</v>
      </c>
      <c r="F27" s="109">
        <f>'у форматі Додатка 8'!F9</f>
        <v>1200000</v>
      </c>
      <c r="G27" s="133">
        <v>4112</v>
      </c>
    </row>
    <row r="28" spans="1:10" s="3" customFormat="1" ht="24.75" customHeight="1" x14ac:dyDescent="0.25">
      <c r="A28" s="27" t="s">
        <v>23</v>
      </c>
      <c r="B28" s="13" t="s">
        <v>22</v>
      </c>
      <c r="C28" s="25">
        <v>175000</v>
      </c>
      <c r="D28" s="1">
        <v>3501670</v>
      </c>
      <c r="E28" s="28" t="s">
        <v>24</v>
      </c>
      <c r="F28" s="109">
        <f>'у форматі Додатка 8'!F24+'у форматі Додатка 8'!F33</f>
        <v>709431.1</v>
      </c>
      <c r="G28" s="132">
        <v>4112</v>
      </c>
    </row>
    <row r="29" spans="1:10" s="3" customFormat="1" ht="22.5" customHeight="1" x14ac:dyDescent="0.25">
      <c r="A29" s="24" t="s">
        <v>80</v>
      </c>
      <c r="B29" s="13" t="s">
        <v>22</v>
      </c>
      <c r="C29" s="25">
        <v>150000</v>
      </c>
      <c r="D29" s="1">
        <v>3501690</v>
      </c>
      <c r="E29" s="26" t="s">
        <v>31</v>
      </c>
      <c r="F29" s="109">
        <f>'у форматі Додатка 8'!F32</f>
        <v>327464</v>
      </c>
      <c r="G29" s="132">
        <v>4112</v>
      </c>
      <c r="H29" s="14"/>
    </row>
    <row r="30" spans="1:10" ht="31.5" x14ac:dyDescent="0.25">
      <c r="D30" s="9">
        <v>3507610</v>
      </c>
      <c r="E30" s="54" t="s">
        <v>58</v>
      </c>
      <c r="F30" s="109">
        <f>'у форматі Додатка 8'!F62</f>
        <v>70000</v>
      </c>
      <c r="G30" s="133"/>
      <c r="H30" s="53"/>
      <c r="I30" s="53"/>
    </row>
    <row r="31" spans="1:10" s="3" customFormat="1" ht="21" customHeight="1" x14ac:dyDescent="0.25">
      <c r="A31" s="27"/>
      <c r="B31" s="13"/>
      <c r="C31" s="25"/>
      <c r="D31" s="29">
        <v>3511610</v>
      </c>
      <c r="E31" s="51" t="s">
        <v>27</v>
      </c>
      <c r="F31" s="110">
        <f>'у форматі Додатка 8'!F28+'у форматі Додатка 8'!F49</f>
        <v>310000</v>
      </c>
      <c r="G31" s="132">
        <v>4112</v>
      </c>
    </row>
    <row r="32" spans="1:10" s="3" customFormat="1" ht="21.75" customHeight="1" x14ac:dyDescent="0.25">
      <c r="A32" s="49" t="s">
        <v>87</v>
      </c>
      <c r="B32" s="13" t="s">
        <v>22</v>
      </c>
      <c r="C32" s="25">
        <v>400000</v>
      </c>
      <c r="D32" s="1">
        <v>3511620</v>
      </c>
      <c r="E32" s="50" t="s">
        <v>88</v>
      </c>
      <c r="F32" s="109">
        <f>'у форматі Додатка 8'!F64+'у форматі Додатка 8'!F56+'у форматі Додатка 8'!F46+'у форматі Додатка 8'!F47</f>
        <v>1957888.5</v>
      </c>
      <c r="G32" s="132">
        <v>4112</v>
      </c>
      <c r="H32" s="14"/>
    </row>
    <row r="33" spans="1:7" s="3" customFormat="1" ht="31.5" x14ac:dyDescent="0.25">
      <c r="A33" s="49"/>
      <c r="B33" s="13"/>
      <c r="C33" s="25"/>
      <c r="D33" s="1">
        <v>3511640</v>
      </c>
      <c r="E33" s="51" t="s">
        <v>28</v>
      </c>
      <c r="F33" s="57">
        <f>'у форматі Додатка 8'!F29+'у форматі Додатка 8'!F50</f>
        <v>310000</v>
      </c>
      <c r="G33" s="132">
        <v>3220</v>
      </c>
    </row>
    <row r="34" spans="1:7" s="3" customFormat="1" ht="31.5" x14ac:dyDescent="0.25">
      <c r="A34" s="24" t="s">
        <v>25</v>
      </c>
      <c r="B34" s="13" t="s">
        <v>22</v>
      </c>
      <c r="C34" s="25">
        <v>152000</v>
      </c>
      <c r="D34" s="1">
        <v>3511670</v>
      </c>
      <c r="E34" s="28" t="s">
        <v>89</v>
      </c>
      <c r="F34" s="57">
        <f>'у форматі Додатка 8'!F27+'у форматі Додатка 8'!F48</f>
        <v>1000000</v>
      </c>
      <c r="G34" s="132">
        <v>3220</v>
      </c>
    </row>
    <row r="35" spans="1:7" ht="20.25" customHeight="1" x14ac:dyDescent="0.25">
      <c r="D35" s="9">
        <v>3901630</v>
      </c>
      <c r="E35" s="56" t="s">
        <v>90</v>
      </c>
      <c r="F35" s="57">
        <f>'у форматі Додатка 8'!F70</f>
        <v>150000</v>
      </c>
      <c r="G35" s="133" t="s">
        <v>113</v>
      </c>
    </row>
    <row r="36" spans="1:7" s="136" customFormat="1" ht="27.75" customHeight="1" x14ac:dyDescent="0.25">
      <c r="D36" s="137">
        <v>3901640</v>
      </c>
      <c r="E36" s="28" t="s">
        <v>106</v>
      </c>
      <c r="F36" s="57">
        <f>'у форматі Додатка 8'!F21</f>
        <v>30000</v>
      </c>
      <c r="G36" s="132" t="s">
        <v>113</v>
      </c>
    </row>
    <row r="37" spans="1:7" s="136" customFormat="1" ht="32.25" customHeight="1" x14ac:dyDescent="0.25">
      <c r="D37" s="1">
        <v>2301400</v>
      </c>
      <c r="E37" s="147" t="s">
        <v>126</v>
      </c>
      <c r="F37" s="57">
        <f>'у форматі Додатка 8'!F72</f>
        <v>830192.2</v>
      </c>
      <c r="G37" s="132"/>
    </row>
    <row r="38" spans="1:7" ht="31.5" customHeight="1" x14ac:dyDescent="0.25">
      <c r="D38" s="126"/>
      <c r="E38" s="126" t="s">
        <v>91</v>
      </c>
      <c r="F38" s="127">
        <f>F36+F35+F34+F33+F32+F31+F30+F29+F28+F27+F26+F25+F24+F23+F22+F21+F20+F19+F18+F17+F16+F15+F14+F13+F12+F11+F10+F9+F8+F7+F5+F6+F37</f>
        <v>24530192.199999999</v>
      </c>
      <c r="G38" s="135" t="s">
        <v>105</v>
      </c>
    </row>
    <row r="39" spans="1:7" x14ac:dyDescent="0.25">
      <c r="F39" s="37"/>
    </row>
    <row r="40" spans="1:7" x14ac:dyDescent="0.25">
      <c r="F40" s="37"/>
    </row>
    <row r="41" spans="1:7" hidden="1" x14ac:dyDescent="0.25">
      <c r="E41" s="22" t="s">
        <v>109</v>
      </c>
    </row>
    <row r="42" spans="1:7" hidden="1" x14ac:dyDescent="0.25">
      <c r="E42" s="22" t="s">
        <v>110</v>
      </c>
      <c r="F42" s="23"/>
    </row>
    <row r="43" spans="1:7" hidden="1" x14ac:dyDescent="0.25">
      <c r="E43" s="22" t="s">
        <v>111</v>
      </c>
    </row>
  </sheetData>
  <mergeCells count="12">
    <mergeCell ref="A1:F1"/>
    <mergeCell ref="A3:A4"/>
    <mergeCell ref="D3:D4"/>
    <mergeCell ref="E3:E4"/>
    <mergeCell ref="F3:F4"/>
    <mergeCell ref="G3:G4"/>
    <mergeCell ref="A11:A12"/>
    <mergeCell ref="B11:B12"/>
    <mergeCell ref="C11:C12"/>
    <mergeCell ref="A9:A10"/>
    <mergeCell ref="B9:B10"/>
    <mergeCell ref="C9:C10"/>
  </mergeCells>
  <pageMargins left="0.51181102362204722" right="0.11811023622047245" top="0.55118110236220474" bottom="0.15748031496062992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у форматі Додатка 8</vt:lpstr>
      <vt:lpstr>ресурсна (за КПКВК)</vt:lpstr>
      <vt:lpstr>'у форматі Додатка 8'!Заголовки_для_друку</vt:lpstr>
    </vt:vector>
  </TitlesOfParts>
  <Company>Minfin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Дикий Максим Віталійович</cp:lastModifiedBy>
  <cp:lastPrinted>2020-11-26T09:51:19Z</cp:lastPrinted>
  <dcterms:created xsi:type="dcterms:W3CDTF">2019-03-05T10:51:24Z</dcterms:created>
  <dcterms:modified xsi:type="dcterms:W3CDTF">2020-11-26T09:52:00Z</dcterms:modified>
</cp:coreProperties>
</file>