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21075" windowHeight="11760"/>
  </bookViews>
  <sheets>
    <sheet name="Дод.7 " sheetId="1" r:id="rId1"/>
  </sheets>
  <externalReferences>
    <externalReference r:id="rId2"/>
  </externalReferences>
  <definedNames>
    <definedName name="_xlnm._FilterDatabase" localSheetId="0" hidden="1">'Дод.7 '!$A$13:$AH$13</definedName>
    <definedName name="_xlnm.Print_Titles" localSheetId="0">'Дод.7 '!$D:$E,'Дод.7 '!$10:$12</definedName>
    <definedName name="_xlnm.Print_Area" localSheetId="0">'Дод.7 '!$D$3:$AH$80</definedName>
  </definedNames>
  <calcPr calcId="145621"/>
</workbook>
</file>

<file path=xl/calcChain.xml><?xml version="1.0" encoding="utf-8"?>
<calcChain xmlns="http://schemas.openxmlformats.org/spreadsheetml/2006/main">
  <c r="AG80" i="1" l="1"/>
  <c r="AC80" i="1"/>
  <c r="AA80" i="1"/>
  <c r="Z80" i="1"/>
  <c r="Y80" i="1"/>
  <c r="X80" i="1"/>
  <c r="W80" i="1"/>
  <c r="U80" i="1"/>
  <c r="F80" i="1"/>
  <c r="AD79" i="1"/>
  <c r="I78" i="1"/>
  <c r="AD77" i="1"/>
  <c r="AD76" i="1"/>
  <c r="AD75" i="1"/>
  <c r="AD74" i="1"/>
  <c r="I73" i="1"/>
  <c r="AD72" i="1"/>
  <c r="AD71" i="1"/>
  <c r="AD70" i="1"/>
  <c r="AD69" i="1"/>
  <c r="AD68" i="1"/>
  <c r="AD67" i="1"/>
  <c r="AD66" i="1"/>
  <c r="AD65" i="1"/>
  <c r="AD64" i="1"/>
  <c r="AD63" i="1"/>
  <c r="AD62" i="1"/>
  <c r="AD61" i="1"/>
  <c r="AD60" i="1"/>
  <c r="AD59" i="1"/>
  <c r="AD58" i="1"/>
  <c r="AD57" i="1"/>
  <c r="AD56" i="1"/>
  <c r="AD55" i="1"/>
  <c r="AD54" i="1"/>
  <c r="I53" i="1"/>
  <c r="I52" i="1"/>
  <c r="H51" i="1"/>
  <c r="H80" i="1" s="1"/>
  <c r="AD50" i="1"/>
  <c r="I49" i="1"/>
  <c r="AD48" i="1"/>
  <c r="AD47" i="1"/>
  <c r="AD46" i="1"/>
  <c r="AD45" i="1"/>
  <c r="V44" i="1"/>
  <c r="I44" i="1"/>
  <c r="J43" i="1"/>
  <c r="J80" i="1" s="1"/>
  <c r="AD42" i="1"/>
  <c r="AH41" i="1"/>
  <c r="AH80" i="1" s="1"/>
  <c r="AB41" i="1"/>
  <c r="I41" i="1"/>
  <c r="AD40" i="1"/>
  <c r="AE39" i="1"/>
  <c r="V39" i="1"/>
  <c r="AD38" i="1"/>
  <c r="AB37" i="1"/>
  <c r="AB80" i="1" s="1"/>
  <c r="V37" i="1"/>
  <c r="T37" i="1"/>
  <c r="S37" i="1"/>
  <c r="R37" i="1"/>
  <c r="Q37" i="1"/>
  <c r="P37" i="1"/>
  <c r="O37" i="1"/>
  <c r="N37" i="1"/>
  <c r="M37" i="1"/>
  <c r="L37" i="1"/>
  <c r="K37" i="1"/>
  <c r="I37" i="1"/>
  <c r="I80" i="1" s="1"/>
  <c r="AF36" i="1"/>
  <c r="V36" i="1"/>
  <c r="T36" i="1"/>
  <c r="S36" i="1"/>
  <c r="R36" i="1"/>
  <c r="Q36" i="1"/>
  <c r="P36" i="1"/>
  <c r="O36" i="1"/>
  <c r="N36" i="1"/>
  <c r="M36" i="1"/>
  <c r="L36" i="1"/>
  <c r="K36" i="1"/>
  <c r="G36" i="1"/>
  <c r="AF35" i="1"/>
  <c r="T35" i="1"/>
  <c r="S35" i="1"/>
  <c r="R35" i="1"/>
  <c r="Q35" i="1"/>
  <c r="P35" i="1"/>
  <c r="O35" i="1"/>
  <c r="N35" i="1"/>
  <c r="M35" i="1"/>
  <c r="L35" i="1"/>
  <c r="K35" i="1"/>
  <c r="G35" i="1"/>
  <c r="AF34" i="1"/>
  <c r="V34" i="1"/>
  <c r="T34" i="1"/>
  <c r="S34" i="1"/>
  <c r="R34" i="1"/>
  <c r="Q34" i="1"/>
  <c r="P34" i="1"/>
  <c r="O34" i="1"/>
  <c r="N34" i="1"/>
  <c r="M34" i="1"/>
  <c r="L34" i="1"/>
  <c r="K34" i="1"/>
  <c r="G34" i="1"/>
  <c r="AF33" i="1"/>
  <c r="AD33" i="1"/>
  <c r="V33" i="1"/>
  <c r="T33" i="1"/>
  <c r="S33" i="1"/>
  <c r="R33" i="1"/>
  <c r="Q33" i="1"/>
  <c r="P33" i="1"/>
  <c r="O33" i="1"/>
  <c r="N33" i="1"/>
  <c r="M33" i="1"/>
  <c r="L33" i="1"/>
  <c r="K33" i="1"/>
  <c r="G33" i="1"/>
  <c r="AF32" i="1"/>
  <c r="AD32" i="1"/>
  <c r="T32" i="1"/>
  <c r="S32" i="1"/>
  <c r="R32" i="1"/>
  <c r="Q32" i="1"/>
  <c r="P32" i="1"/>
  <c r="O32" i="1"/>
  <c r="N32" i="1"/>
  <c r="M32" i="1"/>
  <c r="L32" i="1"/>
  <c r="K32" i="1"/>
  <c r="G32" i="1"/>
  <c r="AF31" i="1"/>
  <c r="V31" i="1"/>
  <c r="T31" i="1"/>
  <c r="S31" i="1"/>
  <c r="R31" i="1"/>
  <c r="Q31" i="1"/>
  <c r="P31" i="1"/>
  <c r="O31" i="1"/>
  <c r="N31" i="1"/>
  <c r="M31" i="1"/>
  <c r="L31" i="1"/>
  <c r="K31" i="1"/>
  <c r="G31" i="1"/>
  <c r="AF30" i="1"/>
  <c r="V30" i="1"/>
  <c r="T30" i="1"/>
  <c r="S30" i="1"/>
  <c r="R30" i="1"/>
  <c r="Q30" i="1"/>
  <c r="P30" i="1"/>
  <c r="O30" i="1"/>
  <c r="N30" i="1"/>
  <c r="M30" i="1"/>
  <c r="L30" i="1"/>
  <c r="K30" i="1"/>
  <c r="G30" i="1"/>
  <c r="AF29" i="1"/>
  <c r="T29" i="1"/>
  <c r="S29" i="1"/>
  <c r="R29" i="1"/>
  <c r="Q29" i="1"/>
  <c r="P29" i="1"/>
  <c r="O29" i="1"/>
  <c r="N29" i="1"/>
  <c r="M29" i="1"/>
  <c r="L29" i="1"/>
  <c r="K29" i="1"/>
  <c r="G29" i="1"/>
  <c r="AF28" i="1"/>
  <c r="AE28" i="1"/>
  <c r="AD28" i="1"/>
  <c r="V28" i="1"/>
  <c r="T28" i="1"/>
  <c r="S28" i="1"/>
  <c r="R28" i="1"/>
  <c r="Q28" i="1"/>
  <c r="P28" i="1"/>
  <c r="O28" i="1"/>
  <c r="N28" i="1"/>
  <c r="M28" i="1"/>
  <c r="L28" i="1"/>
  <c r="K28" i="1"/>
  <c r="G28" i="1"/>
  <c r="AF27" i="1"/>
  <c r="AE27" i="1"/>
  <c r="V27" i="1"/>
  <c r="T27" i="1"/>
  <c r="S27" i="1"/>
  <c r="R27" i="1"/>
  <c r="Q27" i="1"/>
  <c r="P27" i="1"/>
  <c r="O27" i="1"/>
  <c r="N27" i="1"/>
  <c r="M27" i="1"/>
  <c r="L27" i="1"/>
  <c r="K27" i="1"/>
  <c r="G27" i="1"/>
  <c r="AF26" i="1"/>
  <c r="V26" i="1"/>
  <c r="T26" i="1"/>
  <c r="S26" i="1"/>
  <c r="R26" i="1"/>
  <c r="Q26" i="1"/>
  <c r="P26" i="1"/>
  <c r="O26" i="1"/>
  <c r="N26" i="1"/>
  <c r="M26" i="1"/>
  <c r="L26" i="1"/>
  <c r="K26" i="1"/>
  <c r="G26" i="1"/>
  <c r="AF25" i="1"/>
  <c r="AD25" i="1"/>
  <c r="V25" i="1"/>
  <c r="T25" i="1"/>
  <c r="S25" i="1"/>
  <c r="R25" i="1"/>
  <c r="Q25" i="1"/>
  <c r="P25" i="1"/>
  <c r="O25" i="1"/>
  <c r="N25" i="1"/>
  <c r="M25" i="1"/>
  <c r="L25" i="1"/>
  <c r="K25" i="1"/>
  <c r="G25" i="1"/>
  <c r="AF24" i="1"/>
  <c r="AE24" i="1"/>
  <c r="V24" i="1"/>
  <c r="T24" i="1"/>
  <c r="S24" i="1"/>
  <c r="R24" i="1"/>
  <c r="Q24" i="1"/>
  <c r="P24" i="1"/>
  <c r="O24" i="1"/>
  <c r="N24" i="1"/>
  <c r="M24" i="1"/>
  <c r="L24" i="1"/>
  <c r="K24" i="1"/>
  <c r="G24" i="1"/>
  <c r="AF23" i="1"/>
  <c r="V23" i="1"/>
  <c r="T23" i="1"/>
  <c r="S23" i="1"/>
  <c r="R23" i="1"/>
  <c r="Q23" i="1"/>
  <c r="P23" i="1"/>
  <c r="O23" i="1"/>
  <c r="N23" i="1"/>
  <c r="M23" i="1"/>
  <c r="L23" i="1"/>
  <c r="K23" i="1"/>
  <c r="G23" i="1"/>
  <c r="AF22" i="1"/>
  <c r="V22" i="1"/>
  <c r="T22" i="1"/>
  <c r="S22" i="1"/>
  <c r="R22" i="1"/>
  <c r="Q22" i="1"/>
  <c r="P22" i="1"/>
  <c r="O22" i="1"/>
  <c r="N22" i="1"/>
  <c r="M22" i="1"/>
  <c r="L22" i="1"/>
  <c r="K22" i="1"/>
  <c r="G22" i="1"/>
  <c r="AF21" i="1"/>
  <c r="V21" i="1"/>
  <c r="T21" i="1"/>
  <c r="S21" i="1"/>
  <c r="R21" i="1"/>
  <c r="Q21" i="1"/>
  <c r="P21" i="1"/>
  <c r="O21" i="1"/>
  <c r="N21" i="1"/>
  <c r="M21" i="1"/>
  <c r="L21" i="1"/>
  <c r="K21" i="1"/>
  <c r="G21" i="1"/>
  <c r="AF20" i="1"/>
  <c r="T20" i="1"/>
  <c r="S20" i="1"/>
  <c r="R20" i="1"/>
  <c r="Q20" i="1"/>
  <c r="P20" i="1"/>
  <c r="O20" i="1"/>
  <c r="N20" i="1"/>
  <c r="M20" i="1"/>
  <c r="L20" i="1"/>
  <c r="K20" i="1"/>
  <c r="G20" i="1"/>
  <c r="AF19" i="1"/>
  <c r="AE19" i="1"/>
  <c r="AD19" i="1"/>
  <c r="T19" i="1"/>
  <c r="S19" i="1"/>
  <c r="R19" i="1"/>
  <c r="Q19" i="1"/>
  <c r="P19" i="1"/>
  <c r="O19" i="1"/>
  <c r="N19" i="1"/>
  <c r="M19" i="1"/>
  <c r="L19" i="1"/>
  <c r="K19" i="1"/>
  <c r="G19" i="1"/>
  <c r="AF18" i="1"/>
  <c r="AE18" i="1"/>
  <c r="V18" i="1"/>
  <c r="T18" i="1"/>
  <c r="S18" i="1"/>
  <c r="R18" i="1"/>
  <c r="Q18" i="1"/>
  <c r="P18" i="1"/>
  <c r="O18" i="1"/>
  <c r="N18" i="1"/>
  <c r="M18" i="1"/>
  <c r="L18" i="1"/>
  <c r="K18" i="1"/>
  <c r="G18" i="1"/>
  <c r="AF17" i="1"/>
  <c r="T17" i="1"/>
  <c r="S17" i="1"/>
  <c r="R17" i="1"/>
  <c r="Q17" i="1"/>
  <c r="P17" i="1"/>
  <c r="O17" i="1"/>
  <c r="N17" i="1"/>
  <c r="M17" i="1"/>
  <c r="L17" i="1"/>
  <c r="K17" i="1"/>
  <c r="G17" i="1"/>
  <c r="AF16" i="1"/>
  <c r="V16" i="1"/>
  <c r="T16" i="1"/>
  <c r="S16" i="1"/>
  <c r="S80" i="1" s="1"/>
  <c r="R16" i="1"/>
  <c r="Q16" i="1"/>
  <c r="P16" i="1"/>
  <c r="O16" i="1"/>
  <c r="O80" i="1" s="1"/>
  <c r="N16" i="1"/>
  <c r="M16" i="1"/>
  <c r="L16" i="1"/>
  <c r="K16" i="1"/>
  <c r="K80" i="1" s="1"/>
  <c r="G16" i="1"/>
  <c r="AF15" i="1"/>
  <c r="AE15" i="1"/>
  <c r="AD15" i="1"/>
  <c r="V15" i="1"/>
  <c r="T15" i="1"/>
  <c r="S15" i="1"/>
  <c r="R15" i="1"/>
  <c r="Q15" i="1"/>
  <c r="P15" i="1"/>
  <c r="O15" i="1"/>
  <c r="N15" i="1"/>
  <c r="M15" i="1"/>
  <c r="L15" i="1"/>
  <c r="K15" i="1"/>
  <c r="G15" i="1"/>
  <c r="AF14" i="1"/>
  <c r="AE14" i="1"/>
  <c r="AD14" i="1"/>
  <c r="V14" i="1"/>
  <c r="T14" i="1"/>
  <c r="S14" i="1"/>
  <c r="R14" i="1"/>
  <c r="Q14" i="1"/>
  <c r="P14" i="1"/>
  <c r="O14" i="1"/>
  <c r="N14" i="1"/>
  <c r="M14" i="1"/>
  <c r="L14" i="1"/>
  <c r="K14" i="1"/>
  <c r="G14" i="1"/>
  <c r="AF13" i="1"/>
  <c r="AF80" i="1" s="1"/>
  <c r="AE13" i="1"/>
  <c r="T13" i="1"/>
  <c r="S13" i="1"/>
  <c r="R13" i="1"/>
  <c r="Q13" i="1"/>
  <c r="P13" i="1"/>
  <c r="O13" i="1"/>
  <c r="N13" i="1"/>
  <c r="M13" i="1"/>
  <c r="L13" i="1"/>
  <c r="K13" i="1"/>
  <c r="G13" i="1"/>
  <c r="G80" i="1" s="1"/>
  <c r="M80" i="1" l="1"/>
  <c r="Q80" i="1"/>
  <c r="AE80" i="1"/>
  <c r="L80" i="1"/>
  <c r="P80" i="1"/>
  <c r="T80" i="1"/>
  <c r="V80" i="1"/>
  <c r="N80" i="1"/>
  <c r="R80" i="1"/>
  <c r="AD80" i="1"/>
</calcChain>
</file>

<file path=xl/sharedStrings.xml><?xml version="1.0" encoding="utf-8"?>
<sst xmlns="http://schemas.openxmlformats.org/spreadsheetml/2006/main" count="196" uniqueCount="172">
  <si>
    <t xml:space="preserve">Додаток  №7  </t>
  </si>
  <si>
    <t xml:space="preserve">до Закону України </t>
  </si>
  <si>
    <t>"Про Державний бюджет України на 2018 рік"</t>
  </si>
  <si>
    <t>тис.грн.</t>
  </si>
  <si>
    <t>КОД</t>
  </si>
  <si>
    <t>шифр</t>
  </si>
  <si>
    <t>Код бюджету</t>
  </si>
  <si>
    <t xml:space="preserve">Назва місцевого бюджету адміністративно-територіальної одиниці  </t>
  </si>
  <si>
    <t>Стабілізаційна дотація</t>
  </si>
  <si>
    <t xml:space="preserve">  Додаткова дотація з державного бюджету на:</t>
  </si>
  <si>
    <t>Субвенції з державного бюджету</t>
  </si>
  <si>
    <t>Областей</t>
  </si>
  <si>
    <t>Міст і районів</t>
  </si>
  <si>
    <t>Субвенція загального фонду на:</t>
  </si>
  <si>
    <t>Субвенція спеціального фонду на:</t>
  </si>
  <si>
    <t xml:space="preserve"> здійснення переданих з державного бюджету видатків з утримання закладів освіти та охорони здоров'я</t>
  </si>
  <si>
    <t>забезпечення утримання соціальної інфраструктури міста Славутича</t>
  </si>
  <si>
    <t>компенсацію втрат доходів місцевих бюджетів внаслідок наданих державою податкових пільг зі сплати земельного податку суб'єктам космічної діяльності та літакобудування</t>
  </si>
  <si>
    <t>виконання заходів щодо  радіаційного та соціального захисту населення міста Жовті Води</t>
  </si>
  <si>
    <t>надання державної підтримки особам з особливими освітніми потребами</t>
  </si>
  <si>
    <t>виплату державної соціальної допомоги на дітей-сиріт та дітей, позбавлених батьківського піклування, грошового забезпечення батькам-вихователям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патронатного вихователя</t>
  </si>
  <si>
    <t>виплату допомоги сім'ям з дітьми, малозабезпеченим сім'ям, інвалідам з дитинства, дітям-інвалідам, тимчасової державної допомоги дітям та допомоги по догляду за інвалідами І чи ІІ групи внаслідок психічного розладу</t>
  </si>
  <si>
    <t>надання житлових субсидій населенню на оплату електроенергії, природного газу, послуг тепло-, водопостачання і водовідведення, квартирної плати (утримання будинків і споруд та прибудинкових територій), управління багатоквартирним будинком, вивезення побутового сміття та рідких нечистот</t>
  </si>
  <si>
    <t>надання пільг та житлових субсидій населенню на придбання твердого та рідкого пічного побутового палива і скрапленого газу</t>
  </si>
  <si>
    <t>придбання ангіографічного обладнання</t>
  </si>
  <si>
    <t>відшкодування вартості лікарських засобів для лікування окремих захворювань</t>
  </si>
  <si>
    <t xml:space="preserve">придбання витратних матеріалів для закладів охорони здоров'я та лікарських засобів для інгаляційної анестезії </t>
  </si>
  <si>
    <t>придбання медикаментів та виробів медичного призначення для забезпечення швидкої медичної допомоги</t>
  </si>
  <si>
    <t>проектні, будівельно-ремонтні роботи, придбання житла та приміщень для розвитку сімейних та інших форм виховання, наближених до сімейних, та забезпечення житлом дітей-сиріт, осіб з їх числа</t>
  </si>
  <si>
    <t>забезпечення якісної, сучасної та доступної загальної середньої освіти "Нова українська школа"</t>
  </si>
  <si>
    <t xml:space="preserve"> модернізацію та оновлення матеріально-технічної бази професійно-технічних навчальних закладів </t>
  </si>
  <si>
    <t xml:space="preserve"> проведення виборів депутатів місцевих рад та сільських, селищних, міських голів</t>
  </si>
  <si>
    <t>будівництво/ реконструкцію палаців спорту</t>
  </si>
  <si>
    <t>здійснення заходів щодо підтримки територій, що зазнали негативного впливу внаслідок збройного конфлікту на сході України</t>
  </si>
  <si>
    <t>реалізацію заходів, спрямованих на розвиток системи охорони здоров'я у сільській місцевості</t>
  </si>
  <si>
    <t>формування інфраструктури об'єднаних територіальних громад</t>
  </si>
  <si>
    <t>проведення робіт, пов'язаних зі створенням і забезпеченням функціонування центрів надання адміністративних послуг у форматі "Прозорий офіс"</t>
  </si>
  <si>
    <t>виплату грошової компенсації за належні для отримання жилі приміщення для сімей загиблих осіб, визначених абзацами 5-8 пункту 1 статті 10, а також для осіб з інвалідністю І-ІІ групи, визначених пунктами 11-14 частини другої статті 7 Закону України «Про статус ветеранів війни, гарантії їх соціального захисту», та осіб, які втратили функціональні можливості нижніх кінцівок, інвалідність яких настала внаслідок поранення, контузії, каліцтва або захворювання, одержаних під час безпосередньої участі в антитерористичній операції, та потребують поліпшення житлових умов</t>
  </si>
  <si>
    <t>фінансування заходів соціально-економічної компенсації ризику населення, яке проживає на території зони спостереження</t>
  </si>
  <si>
    <t>реформування регіональних систем охорони здоров’я для здійснення  заходів з виконання спільного з Міжнародним банком реконструкції та розвитку проекту "Поліпшення охорони здоров'я на службі у людей"</t>
  </si>
  <si>
    <t>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</si>
  <si>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 xml:space="preserve"> реалізацію проектів в рамках Надзвичайної кредитної програми для відновлення України</t>
  </si>
  <si>
    <t>завершення будівництва метрополітену у м. Дніпрі</t>
  </si>
  <si>
    <t>O2</t>
  </si>
  <si>
    <t>-</t>
  </si>
  <si>
    <t>02100000000</t>
  </si>
  <si>
    <t>Обласний бюджет Вінницької області</t>
  </si>
  <si>
    <t>О3</t>
  </si>
  <si>
    <t>03100000000</t>
  </si>
  <si>
    <t>Обласний бюджет Волинської області</t>
  </si>
  <si>
    <t>О4</t>
  </si>
  <si>
    <t>04100000000</t>
  </si>
  <si>
    <t>Обласний бюджет Дніпропетровської області</t>
  </si>
  <si>
    <t>О5</t>
  </si>
  <si>
    <t>05100000000</t>
  </si>
  <si>
    <t>Обласний бюджет Донецької області</t>
  </si>
  <si>
    <t>О6</t>
  </si>
  <si>
    <t>06100000000</t>
  </si>
  <si>
    <t>Обласний бюджет Житомирської  області</t>
  </si>
  <si>
    <t>О7</t>
  </si>
  <si>
    <t>07100000000</t>
  </si>
  <si>
    <t>Обласний бюджет Закарпатської області</t>
  </si>
  <si>
    <t>О8</t>
  </si>
  <si>
    <t>08100000000</t>
  </si>
  <si>
    <t>Обласний бюджет Запорізької області</t>
  </si>
  <si>
    <t>О9</t>
  </si>
  <si>
    <t>09100000000</t>
  </si>
  <si>
    <t>Обласний бюджет Івано-Франківської області</t>
  </si>
  <si>
    <t>10100000000</t>
  </si>
  <si>
    <t>Обласний бюджет Київської області</t>
  </si>
  <si>
    <t>11100000000</t>
  </si>
  <si>
    <t>Обласний бюджет Кіровоградської області</t>
  </si>
  <si>
    <t>12100000000</t>
  </si>
  <si>
    <t>Обласний бюджет Луганської області</t>
  </si>
  <si>
    <t>13100000000</t>
  </si>
  <si>
    <t>Обласний бюджет Львівської  області</t>
  </si>
  <si>
    <t>14100000000</t>
  </si>
  <si>
    <t>Обласний бюджет Миколаївської області</t>
  </si>
  <si>
    <t>15100000000</t>
  </si>
  <si>
    <t>Обласний бюджет Одеської області</t>
  </si>
  <si>
    <t>16100000000</t>
  </si>
  <si>
    <t>Обласний бюджет Полтавської області</t>
  </si>
  <si>
    <t>17100000000</t>
  </si>
  <si>
    <t>Обласний бюджет Рівненської області</t>
  </si>
  <si>
    <t>18100000000</t>
  </si>
  <si>
    <t>Обласний бюджет Сумської області</t>
  </si>
  <si>
    <t>19100000000</t>
  </si>
  <si>
    <t>Обласний бюджет Тернопільської області</t>
  </si>
  <si>
    <t>20100000000</t>
  </si>
  <si>
    <t>Обласний бюджет Харківської області</t>
  </si>
  <si>
    <t>21100000000</t>
  </si>
  <si>
    <t>Обласний бюджет Херсонської області</t>
  </si>
  <si>
    <t>22100000000</t>
  </si>
  <si>
    <t>Обласний бюджет Хмельницької області</t>
  </si>
  <si>
    <t>23100000000</t>
  </si>
  <si>
    <t>Обласний бюджет Черкаської області</t>
  </si>
  <si>
    <t>24100000000</t>
  </si>
  <si>
    <t xml:space="preserve">Обласний бюджет Чернівецької області </t>
  </si>
  <si>
    <t>25100000000</t>
  </si>
  <si>
    <t>Обласний бюджет Чернігівської області</t>
  </si>
  <si>
    <t>26000000000</t>
  </si>
  <si>
    <t>Бюджет міста Києва</t>
  </si>
  <si>
    <t>17203100000</t>
  </si>
  <si>
    <t>м. Вараш</t>
  </si>
  <si>
    <t>02201100000</t>
  </si>
  <si>
    <t>м. Вінниця</t>
  </si>
  <si>
    <t>14202100000</t>
  </si>
  <si>
    <t>м. Вознесенськ</t>
  </si>
  <si>
    <t>04201100000</t>
  </si>
  <si>
    <t>м. Днiпро</t>
  </si>
  <si>
    <t>08203100000</t>
  </si>
  <si>
    <t>м. Енергодар</t>
  </si>
  <si>
    <t>04204100000</t>
  </si>
  <si>
    <t>м. Жовтi Води</t>
  </si>
  <si>
    <t>08201100000</t>
  </si>
  <si>
    <t>м. Запоріжжя</t>
  </si>
  <si>
    <t>04206100000</t>
  </si>
  <si>
    <t>м. Марганець</t>
  </si>
  <si>
    <t>22203100000</t>
  </si>
  <si>
    <t>м. Нетiшин</t>
  </si>
  <si>
    <t>04207100000</t>
  </si>
  <si>
    <t>м. Нiкополь</t>
  </si>
  <si>
    <t>17204100000</t>
  </si>
  <si>
    <t>м. Острог</t>
  </si>
  <si>
    <t>04210100000</t>
  </si>
  <si>
    <t>м. Павлоград</t>
  </si>
  <si>
    <t>22204100000</t>
  </si>
  <si>
    <t>м. Славута</t>
  </si>
  <si>
    <t>10209100000</t>
  </si>
  <si>
    <t>м. Славутич</t>
  </si>
  <si>
    <t>20201100000</t>
  </si>
  <si>
    <t>м. Харків</t>
  </si>
  <si>
    <t>25201100000</t>
  </si>
  <si>
    <t>м. Чернігів</t>
  </si>
  <si>
    <t>14205100000</t>
  </si>
  <si>
    <t>м. Южноукраїнськ</t>
  </si>
  <si>
    <t>Арбузинський р-н</t>
  </si>
  <si>
    <t>Білогірський р-н</t>
  </si>
  <si>
    <t xml:space="preserve">Братський р-н </t>
  </si>
  <si>
    <t>08302200000</t>
  </si>
  <si>
    <t>Василівський р-н</t>
  </si>
  <si>
    <t>08303200000</t>
  </si>
  <si>
    <t>Великобілозерський р-н</t>
  </si>
  <si>
    <t>Верхньорогачицький р-н</t>
  </si>
  <si>
    <t xml:space="preserve">Вознесенський р-н </t>
  </si>
  <si>
    <t>Володимирецький р-н</t>
  </si>
  <si>
    <t xml:space="preserve">Гощанський р-н </t>
  </si>
  <si>
    <t xml:space="preserve">Доманівський р-н </t>
  </si>
  <si>
    <t>08307200000</t>
  </si>
  <si>
    <t>Запорізький р-н</t>
  </si>
  <si>
    <t xml:space="preserve">Здолбунівський р-н </t>
  </si>
  <si>
    <t>Ізяславський р-н</t>
  </si>
  <si>
    <t>08308200000</t>
  </si>
  <si>
    <t xml:space="preserve">Кам’янсько-Дніпровський р-н </t>
  </si>
  <si>
    <t>Костопільський р-н</t>
  </si>
  <si>
    <t>03311200000</t>
  </si>
  <si>
    <t>Маневицький р-н</t>
  </si>
  <si>
    <t>04309200000</t>
  </si>
  <si>
    <t>Нiкопольський р-н</t>
  </si>
  <si>
    <t>Острозький р-н</t>
  </si>
  <si>
    <t>04311200000</t>
  </si>
  <si>
    <t>Павлоградський р-н</t>
  </si>
  <si>
    <t>Первомайський р-н (Миколаївська обл.)</t>
  </si>
  <si>
    <t xml:space="preserve">Сарненський р-н </t>
  </si>
  <si>
    <t>Славутський р-н</t>
  </si>
  <si>
    <t>04319200000</t>
  </si>
  <si>
    <t xml:space="preserve">Томаківський р-н </t>
  </si>
  <si>
    <t>20325200000</t>
  </si>
  <si>
    <t>Харківський р-н</t>
  </si>
  <si>
    <t xml:space="preserve">Шепетівський р-н </t>
  </si>
  <si>
    <t xml:space="preserve">ВСЬОГО </t>
  </si>
  <si>
    <r>
      <t xml:space="preserve">Міжбюджетні трансферти 
</t>
    </r>
    <r>
      <rPr>
        <sz val="18"/>
        <rFont val="Times New Roman Cyr"/>
        <charset val="204"/>
      </rPr>
      <t>(інші  дотації та субвенції)  з Державного бюджету України місцевим бюджетам 
на 2018 рік</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</si>
</sst>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
    <numFmt numFmtId="166" formatCode="_-* #,##0.00\ _г_р_н_._-;\-* #,##0.00\ _г_р_н_._-;_-* &quot;-&quot;??\ _г_р_н_._-;_-@_-"/>
    <numFmt numFmtId="167" formatCode="#,##0\ &quot;грн.&quot;;\-#,##0\ &quot;грн.&quot;"/>
  </numFmts>
  <fonts count="29" x14ac:knownFonts="1">
    <font>
      <sz val="10"/>
      <name val="Arial Cyr"/>
      <charset val="204"/>
    </font>
    <font>
      <sz val="10"/>
      <name val="Arial Cyr"/>
      <charset val="204"/>
    </font>
    <font>
      <b/>
      <sz val="10"/>
      <name val="Arial Cyr"/>
      <charset val="204"/>
    </font>
    <font>
      <b/>
      <sz val="11"/>
      <name val="Arial Cyr"/>
      <charset val="204"/>
    </font>
    <font>
      <b/>
      <sz val="18"/>
      <name val="Times New Roman Cyr"/>
      <family val="1"/>
      <charset val="204"/>
    </font>
    <font>
      <sz val="18"/>
      <name val="Times New Roman Cyr"/>
      <charset val="204"/>
    </font>
    <font>
      <b/>
      <sz val="10"/>
      <name val="Times New Roman Cyr"/>
      <family val="1"/>
      <charset val="204"/>
    </font>
    <font>
      <b/>
      <sz val="12"/>
      <name val="Times New Roman Cyr"/>
      <family val="1"/>
      <charset val="204"/>
    </font>
    <font>
      <b/>
      <sz val="14"/>
      <name val="Times New Roman Cyr"/>
      <family val="1"/>
      <charset val="204"/>
    </font>
    <font>
      <b/>
      <sz val="14"/>
      <name val="Times New Roman"/>
      <family val="1"/>
      <charset val="204"/>
    </font>
    <font>
      <b/>
      <sz val="13"/>
      <name val="Times New Roman"/>
      <family val="1"/>
      <charset val="204"/>
    </font>
    <font>
      <b/>
      <sz val="12"/>
      <name val="Times New Roman"/>
      <family val="1"/>
      <charset val="204"/>
    </font>
    <font>
      <b/>
      <sz val="11"/>
      <name val="Times New Roman Cyr"/>
      <charset val="204"/>
    </font>
    <font>
      <sz val="10"/>
      <name val="Arial"/>
      <family val="2"/>
      <charset val="204"/>
    </font>
    <font>
      <b/>
      <sz val="11"/>
      <name val="Times New Roman"/>
      <family val="1"/>
      <charset val="204"/>
    </font>
    <font>
      <b/>
      <sz val="13"/>
      <name val="Arial Cyr"/>
      <family val="2"/>
      <charset val="204"/>
    </font>
    <font>
      <b/>
      <sz val="11"/>
      <name val="Times New Roman Cyr"/>
      <family val="1"/>
      <charset val="204"/>
    </font>
    <font>
      <b/>
      <sz val="10"/>
      <name val="Times New Roman CYR"/>
      <charset val="204"/>
    </font>
    <font>
      <sz val="11"/>
      <name val="Times New Roman CYR"/>
      <charset val="204"/>
    </font>
    <font>
      <b/>
      <sz val="10"/>
      <name val="Times New Roman"/>
      <family val="1"/>
      <charset val="204"/>
    </font>
    <font>
      <sz val="10"/>
      <name val="Times New Roman"/>
      <family val="1"/>
      <charset val="204"/>
    </font>
    <font>
      <b/>
      <sz val="16"/>
      <name val="Times New Roman"/>
      <family val="1"/>
      <charset val="204"/>
    </font>
    <font>
      <b/>
      <sz val="10"/>
      <name val="Arial Cyr"/>
      <family val="2"/>
      <charset val="204"/>
    </font>
    <font>
      <b/>
      <sz val="13"/>
      <name val="Times New Roman Cyr"/>
      <family val="1"/>
      <charset val="204"/>
    </font>
    <font>
      <b/>
      <sz val="12"/>
      <name val="Arial Cyr"/>
      <charset val="204"/>
    </font>
    <font>
      <sz val="11"/>
      <color theme="1"/>
      <name val="Calibri"/>
      <family val="2"/>
      <scheme val="minor"/>
    </font>
    <font>
      <sz val="10"/>
      <name val="Courier New"/>
      <family val="3"/>
      <charset val="204"/>
    </font>
    <font>
      <sz val="10"/>
      <name val="Arial Cyr"/>
      <family val="2"/>
      <charset val="204"/>
    </font>
    <font>
      <sz val="10"/>
      <name val="Helv"/>
      <charset val="20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style="medium">
        <color indexed="64"/>
      </top>
      <bottom style="medium">
        <color indexed="64"/>
      </bottom>
      <diagonal/>
    </border>
  </borders>
  <cellStyleXfs count="32">
    <xf numFmtId="0" fontId="0" fillId="0" borderId="0"/>
    <xf numFmtId="0" fontId="13" fillId="0" borderId="0"/>
    <xf numFmtId="0" fontId="1" fillId="0" borderId="0"/>
    <xf numFmtId="0" fontId="1" fillId="0" borderId="0"/>
    <xf numFmtId="9" fontId="25"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 fillId="0" borderId="0"/>
    <xf numFmtId="0" fontId="1" fillId="0" borderId="0"/>
    <xf numFmtId="0" fontId="26" fillId="0" borderId="0"/>
    <xf numFmtId="0" fontId="25" fillId="0" borderId="0"/>
    <xf numFmtId="0" fontId="1" fillId="0" borderId="0"/>
    <xf numFmtId="0" fontId="1" fillId="0" borderId="0"/>
    <xf numFmtId="0" fontId="1" fillId="0" borderId="0"/>
    <xf numFmtId="0" fontId="26" fillId="0" borderId="0"/>
    <xf numFmtId="0" fontId="26" fillId="0" borderId="0"/>
    <xf numFmtId="0" fontId="26" fillId="0" borderId="0"/>
    <xf numFmtId="0" fontId="26" fillId="0" borderId="0"/>
    <xf numFmtId="0" fontId="26" fillId="0" borderId="0"/>
    <xf numFmtId="0" fontId="27" fillId="0" borderId="0"/>
    <xf numFmtId="0" fontId="1" fillId="0" borderId="0"/>
    <xf numFmtId="0" fontId="28" fillId="0" borderId="0"/>
    <xf numFmtId="166" fontId="1" fillId="0" borderId="0" applyFont="0" applyFill="0" applyBorder="0" applyAlignment="0" applyProtection="0"/>
    <xf numFmtId="167" fontId="1" fillId="0" borderId="0" applyFont="0" applyFill="0" applyBorder="0" applyAlignment="0" applyProtection="0"/>
  </cellStyleXfs>
  <cellXfs count="80">
    <xf numFmtId="0" fontId="0" fillId="0" borderId="0" xfId="0"/>
    <xf numFmtId="0" fontId="0" fillId="0" borderId="0" xfId="0" applyFont="1"/>
    <xf numFmtId="0" fontId="2" fillId="0" borderId="0" xfId="0" applyFont="1"/>
    <xf numFmtId="0" fontId="3" fillId="0" borderId="0" xfId="0" applyFont="1" applyAlignment="1">
      <alignment vertical="center"/>
    </xf>
    <xf numFmtId="0" fontId="3" fillId="0" borderId="0" xfId="0" applyFont="1" applyAlignment="1">
      <alignment horizontal="center" vertical="center"/>
    </xf>
    <xf numFmtId="0" fontId="0" fillId="2" borderId="0" xfId="0" applyFont="1" applyFill="1"/>
    <xf numFmtId="0" fontId="3" fillId="0" borderId="0" xfId="0" applyFont="1" applyAlignment="1">
      <alignment vertical="center" wrapText="1"/>
    </xf>
    <xf numFmtId="0" fontId="4" fillId="0" borderId="0" xfId="0" applyFont="1" applyAlignment="1">
      <alignment horizontal="center" vertical="center" wrapText="1"/>
    </xf>
    <xf numFmtId="0" fontId="0" fillId="0" borderId="0" xfId="0" applyFont="1" applyAlignment="1">
      <alignment horizontal="right"/>
    </xf>
    <xf numFmtId="0" fontId="4" fillId="0" borderId="0" xfId="0" applyFont="1" applyAlignment="1"/>
    <xf numFmtId="0" fontId="4" fillId="0" borderId="0" xfId="0" applyFont="1" applyAlignment="1">
      <alignment vertical="center" wrapText="1"/>
    </xf>
    <xf numFmtId="0" fontId="6" fillId="0" borderId="0" xfId="0" applyFont="1" applyAlignment="1">
      <alignment horizontal="center" vertical="center" wrapText="1"/>
    </xf>
    <xf numFmtId="0" fontId="7" fillId="0" borderId="0" xfId="0" applyFont="1" applyBorder="1" applyAlignment="1">
      <alignment horizontal="right" vertical="center" wrapText="1"/>
    </xf>
    <xf numFmtId="0" fontId="4" fillId="0" borderId="0" xfId="0" applyFont="1" applyBorder="1" applyAlignment="1">
      <alignment vertical="center" wrapText="1"/>
    </xf>
    <xf numFmtId="0" fontId="8" fillId="0" borderId="6" xfId="0" applyFont="1" applyBorder="1" applyAlignment="1">
      <alignment horizontal="center" vertical="center" wrapText="1"/>
    </xf>
    <xf numFmtId="0" fontId="9" fillId="3" borderId="6"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0" borderId="1" xfId="0" applyFont="1" applyBorder="1" applyAlignment="1">
      <alignment horizontal="right"/>
    </xf>
    <xf numFmtId="0" fontId="14" fillId="0" borderId="1" xfId="1" applyFont="1" applyBorder="1" applyAlignment="1">
      <alignment horizontal="right"/>
    </xf>
    <xf numFmtId="0" fontId="14" fillId="0" borderId="1" xfId="1" applyFont="1" applyBorder="1" applyAlignment="1">
      <alignment horizontal="center"/>
    </xf>
    <xf numFmtId="0" fontId="15" fillId="0" borderId="1" xfId="0" applyFont="1" applyBorder="1" applyAlignment="1">
      <alignment vertical="center" wrapText="1"/>
    </xf>
    <xf numFmtId="0" fontId="8" fillId="0" borderId="1" xfId="1" applyFont="1" applyBorder="1" applyAlignment="1">
      <alignment horizontal="left" vertical="center" wrapText="1"/>
    </xf>
    <xf numFmtId="164" fontId="9" fillId="3" borderId="1" xfId="0" applyNumberFormat="1" applyFont="1" applyFill="1" applyBorder="1" applyAlignment="1">
      <alignment vertical="center" wrapText="1"/>
    </xf>
    <xf numFmtId="1" fontId="15" fillId="0" borderId="1" xfId="0" applyNumberFormat="1" applyFont="1" applyBorder="1" applyAlignment="1">
      <alignment vertical="center" wrapText="1"/>
    </xf>
    <xf numFmtId="0" fontId="16" fillId="0" borderId="1" xfId="0" applyFont="1" applyBorder="1" applyAlignment="1">
      <alignment horizontal="right"/>
    </xf>
    <xf numFmtId="0" fontId="17" fillId="0" borderId="1" xfId="0" applyFont="1" applyBorder="1" applyAlignment="1">
      <alignment horizontal="right"/>
    </xf>
    <xf numFmtId="0" fontId="12" fillId="0" borderId="1" xfId="0" applyFont="1" applyBorder="1" applyAlignment="1">
      <alignment horizontal="right" wrapText="1"/>
    </xf>
    <xf numFmtId="0" fontId="14" fillId="0" borderId="1" xfId="1" applyFont="1" applyBorder="1" applyAlignment="1">
      <alignment horizontal="right" wrapText="1"/>
    </xf>
    <xf numFmtId="0" fontId="12" fillId="0" borderId="1" xfId="0" applyFont="1" applyFill="1" applyBorder="1" applyAlignment="1">
      <alignment horizontal="right" wrapText="1"/>
    </xf>
    <xf numFmtId="0" fontId="18" fillId="0" borderId="1" xfId="0" applyFont="1" applyFill="1" applyBorder="1" applyAlignment="1">
      <alignment horizontal="right" wrapText="1"/>
    </xf>
    <xf numFmtId="0" fontId="14" fillId="0" borderId="1" xfId="1" applyFont="1" applyFill="1" applyBorder="1" applyAlignment="1">
      <alignment horizontal="center"/>
    </xf>
    <xf numFmtId="0" fontId="15" fillId="0" borderId="1" xfId="0" applyFont="1" applyFill="1" applyBorder="1" applyAlignment="1">
      <alignment vertical="center" wrapText="1"/>
    </xf>
    <xf numFmtId="0" fontId="8" fillId="0" borderId="1" xfId="1" applyFont="1" applyFill="1" applyBorder="1" applyAlignment="1">
      <alignment horizontal="left" vertical="center" wrapText="1"/>
    </xf>
    <xf numFmtId="164" fontId="9" fillId="0" borderId="1" xfId="0" applyNumberFormat="1" applyFont="1" applyFill="1" applyBorder="1" applyAlignment="1">
      <alignment vertical="center" wrapText="1"/>
    </xf>
    <xf numFmtId="0" fontId="0" fillId="0" borderId="0" xfId="0" applyFont="1" applyFill="1"/>
    <xf numFmtId="0" fontId="18" fillId="0" borderId="1" xfId="0" applyFont="1" applyBorder="1" applyAlignment="1">
      <alignment horizontal="right" wrapText="1"/>
    </xf>
    <xf numFmtId="164" fontId="9" fillId="2" borderId="1" xfId="0" applyNumberFormat="1" applyFont="1" applyFill="1" applyBorder="1" applyAlignment="1">
      <alignment vertical="center" wrapText="1"/>
    </xf>
    <xf numFmtId="0" fontId="19" fillId="0" borderId="1" xfId="0" applyFont="1" applyBorder="1" applyAlignment="1">
      <alignment horizontal="right"/>
    </xf>
    <xf numFmtId="0" fontId="20" fillId="0" borderId="1" xfId="0" applyFont="1" applyBorder="1"/>
    <xf numFmtId="0" fontId="9" fillId="0" borderId="1" xfId="0" applyFont="1" applyBorder="1" applyAlignment="1">
      <alignment horizontal="left" vertical="center"/>
    </xf>
    <xf numFmtId="164" fontId="21" fillId="2" borderId="1" xfId="0" applyNumberFormat="1" applyFont="1" applyFill="1" applyBorder="1" applyAlignment="1">
      <alignment vertical="center"/>
    </xf>
    <xf numFmtId="0" fontId="20" fillId="0" borderId="0" xfId="0" applyFont="1"/>
    <xf numFmtId="0" fontId="22" fillId="0" borderId="0" xfId="0" applyFont="1" applyBorder="1" applyAlignment="1">
      <alignment horizontal="right"/>
    </xf>
    <xf numFmtId="0" fontId="0" fillId="0" borderId="0" xfId="0" applyFont="1" applyBorder="1"/>
    <xf numFmtId="0" fontId="7" fillId="0" borderId="0" xfId="0" applyFont="1" applyBorder="1"/>
    <xf numFmtId="9" fontId="7" fillId="0" borderId="0" xfId="0" applyNumberFormat="1" applyFont="1" applyBorder="1"/>
    <xf numFmtId="0" fontId="23" fillId="0" borderId="0" xfId="1" applyFont="1" applyBorder="1" applyAlignment="1">
      <alignment horizontal="left" wrapText="1"/>
    </xf>
    <xf numFmtId="4" fontId="0" fillId="0" borderId="0" xfId="0" applyNumberFormat="1" applyFont="1"/>
    <xf numFmtId="165" fontId="0" fillId="0" borderId="0" xfId="0" applyNumberFormat="1" applyFont="1"/>
    <xf numFmtId="16" fontId="7" fillId="0" borderId="0" xfId="0" applyNumberFormat="1" applyFont="1" applyBorder="1"/>
    <xf numFmtId="0" fontId="24" fillId="0" borderId="14" xfId="0" applyFont="1" applyBorder="1" applyAlignment="1">
      <alignment horizontal="center"/>
    </xf>
    <xf numFmtId="0" fontId="24" fillId="0" borderId="15" xfId="0" applyFont="1" applyBorder="1" applyAlignment="1">
      <alignment horizontal="center"/>
    </xf>
    <xf numFmtId="0" fontId="7" fillId="0" borderId="16" xfId="0" applyFont="1" applyBorder="1"/>
    <xf numFmtId="9" fontId="0" fillId="0" borderId="0" xfId="0" applyNumberFormat="1" applyFont="1"/>
    <xf numFmtId="0" fontId="0" fillId="0" borderId="0" xfId="0" applyFont="1" applyAlignment="1">
      <alignment wrapText="1"/>
    </xf>
    <xf numFmtId="0" fontId="11" fillId="0" borderId="0" xfId="0" applyFont="1" applyAlignment="1">
      <alignment horizontal="center" vertical="center"/>
    </xf>
    <xf numFmtId="0" fontId="11" fillId="0" borderId="0" xfId="0" applyFont="1" applyAlignment="1">
      <alignment horizontal="center" vertical="center" wrapText="1"/>
    </xf>
    <xf numFmtId="0" fontId="4"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255"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3" xfId="0" applyFont="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6" fillId="0" borderId="1" xfId="0" applyFont="1" applyBorder="1" applyAlignment="1">
      <alignment horizontal="center" vertical="center" textRotation="90" wrapText="1"/>
    </xf>
    <xf numFmtId="0" fontId="9" fillId="3" borderId="10"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cellXfs>
  <cellStyles count="32">
    <cellStyle name="Normal_meresha_07" xfId="2"/>
    <cellStyle name="Normal_Доходи" xfId="1"/>
    <cellStyle name="Normalny 2" xfId="3"/>
    <cellStyle name="Відсотковий 2" xfId="4"/>
    <cellStyle name="Звичайний" xfId="0" builtinId="0"/>
    <cellStyle name="Звичайний 10" xfId="5"/>
    <cellStyle name="Звичайний 11" xfId="6"/>
    <cellStyle name="Звичайний 12" xfId="7"/>
    <cellStyle name="Звичайний 13" xfId="8"/>
    <cellStyle name="Звичайний 14" xfId="9"/>
    <cellStyle name="Звичайний 15" xfId="10"/>
    <cellStyle name="Звичайний 16" xfId="11"/>
    <cellStyle name="Звичайний 17" xfId="12"/>
    <cellStyle name="Звичайний 18" xfId="13"/>
    <cellStyle name="Звичайний 19" xfId="14"/>
    <cellStyle name="Звичайний 2" xfId="15"/>
    <cellStyle name="Звичайний 2 2" xfId="16"/>
    <cellStyle name="Звичайний 20" xfId="17"/>
    <cellStyle name="Звичайний 21" xfId="18"/>
    <cellStyle name="Звичайний 3" xfId="19"/>
    <cellStyle name="Звичайний 4" xfId="20"/>
    <cellStyle name="Звичайний 4 2" xfId="21"/>
    <cellStyle name="Звичайний 5" xfId="22"/>
    <cellStyle name="Звичайний 6" xfId="23"/>
    <cellStyle name="Звичайний 7" xfId="24"/>
    <cellStyle name="Звичайний 8" xfId="25"/>
    <cellStyle name="Звичайний 9" xfId="26"/>
    <cellStyle name="Обычный 2" xfId="27"/>
    <cellStyle name="Обычный_1кошик вставка" xfId="28"/>
    <cellStyle name="Стиль 1" xfId="29"/>
    <cellStyle name="Фінансовий 2" xfId="30"/>
    <cellStyle name="Фінансовий 2 2"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orkflow/04000/04110/DocLib/DB_2018/&#1030;%20&#1063;&#1048;&#1058;&#1040;&#1053;&#1053;&#1071;/&#1053;&#1072;%20&#1050;&#1052;&#1059;%2015.09.2017/&#1044;&#1086;&#1076;&#1072;&#1090;&#1082;&#1080;/&#1056;&#1077;&#1075;&#1091;&#1083;&#1102;&#1074;&#1072;&#1085;&#1085;&#1103;%202018%2015.09.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ансферти"/>
      <sheetName val="Ресурс 2018"/>
      <sheetName val="Дод.6"/>
      <sheetName val="Дод.7 "/>
      <sheetName val="Дод.6 (фільтр)"/>
    </sheetNames>
    <sheetDataSet>
      <sheetData sheetId="0"/>
      <sheetData sheetId="1">
        <row r="8">
          <cell r="H8">
            <v>29845.7</v>
          </cell>
          <cell r="L8">
            <v>718641.6</v>
          </cell>
          <cell r="R8">
            <v>43395</v>
          </cell>
          <cell r="S8">
            <v>2329587.2000000002</v>
          </cell>
          <cell r="T8">
            <v>2630702.2000000002</v>
          </cell>
          <cell r="U8">
            <v>241257.2</v>
          </cell>
          <cell r="V8">
            <v>0</v>
          </cell>
          <cell r="W8">
            <v>40983.800000000003</v>
          </cell>
          <cell r="X8">
            <v>777.6</v>
          </cell>
          <cell r="Y8">
            <v>5655.5</v>
          </cell>
          <cell r="AI8">
            <v>17360.5</v>
          </cell>
          <cell r="AQ8">
            <v>109078.2</v>
          </cell>
          <cell r="AV8">
            <v>685775.5</v>
          </cell>
        </row>
        <row r="10">
          <cell r="AQ10">
            <v>168867.6</v>
          </cell>
        </row>
        <row r="68">
          <cell r="L68">
            <v>642597.19999999995</v>
          </cell>
          <cell r="R68">
            <v>20622.7</v>
          </cell>
          <cell r="S68">
            <v>2173309.2000000002</v>
          </cell>
          <cell r="T68">
            <v>1522941.3</v>
          </cell>
          <cell r="U68">
            <v>149440.20000000001</v>
          </cell>
          <cell r="V68">
            <v>11538</v>
          </cell>
          <cell r="W68">
            <v>26825.599999999999</v>
          </cell>
          <cell r="X68">
            <v>509</v>
          </cell>
          <cell r="Y68">
            <v>3701.7</v>
          </cell>
          <cell r="AB68">
            <v>2757.9</v>
          </cell>
          <cell r="AI68">
            <v>6906.3</v>
          </cell>
          <cell r="AQ68">
            <v>328540.09999999998</v>
          </cell>
          <cell r="AV68">
            <v>433042.6</v>
          </cell>
        </row>
        <row r="85">
          <cell r="AB85">
            <v>7227.6</v>
          </cell>
        </row>
        <row r="113">
          <cell r="L113">
            <v>961455.1</v>
          </cell>
          <cell r="R113">
            <v>128297.7</v>
          </cell>
          <cell r="S113">
            <v>4114859.4000000004</v>
          </cell>
          <cell r="T113">
            <v>4514188.0999999996</v>
          </cell>
          <cell r="U113">
            <v>49732.1</v>
          </cell>
          <cell r="V113">
            <v>0</v>
          </cell>
          <cell r="W113">
            <v>83248.399999999994</v>
          </cell>
          <cell r="X113">
            <v>1579.4</v>
          </cell>
          <cell r="Y113">
            <v>11487.6</v>
          </cell>
          <cell r="AB113">
            <v>10049.200000000001</v>
          </cell>
          <cell r="AI113">
            <v>56547.9</v>
          </cell>
          <cell r="AQ113">
            <v>493207.7</v>
          </cell>
          <cell r="AV113">
            <v>608421.19999999995</v>
          </cell>
        </row>
        <row r="115">
          <cell r="O115">
            <v>109629.3</v>
          </cell>
          <cell r="AW115">
            <v>1139523.6000000001</v>
          </cell>
        </row>
        <row r="118">
          <cell r="P118">
            <v>8480.1</v>
          </cell>
        </row>
        <row r="120">
          <cell r="AB120">
            <v>5369.7</v>
          </cell>
        </row>
        <row r="121">
          <cell r="AB121">
            <v>12955.7</v>
          </cell>
        </row>
        <row r="124">
          <cell r="O124">
            <v>13532.2</v>
          </cell>
        </row>
        <row r="137">
          <cell r="AB137">
            <v>2657.7</v>
          </cell>
        </row>
        <row r="139">
          <cell r="O139">
            <v>2764.6</v>
          </cell>
        </row>
        <row r="147">
          <cell r="AB147">
            <v>1113.5999999999999</v>
          </cell>
        </row>
        <row r="187">
          <cell r="L187">
            <v>722930.3</v>
          </cell>
          <cell r="R187">
            <v>35029.800000000003</v>
          </cell>
          <cell r="S187">
            <v>2714704.6999999997</v>
          </cell>
          <cell r="T187">
            <v>2870803.4</v>
          </cell>
          <cell r="U187">
            <v>103350.6</v>
          </cell>
          <cell r="V187">
            <v>0</v>
          </cell>
          <cell r="W187">
            <v>50393.8</v>
          </cell>
          <cell r="X187">
            <v>956.1</v>
          </cell>
          <cell r="Y187">
            <v>6954</v>
          </cell>
          <cell r="AI187">
            <v>45415.4</v>
          </cell>
          <cell r="AV187">
            <v>612919.30000000005</v>
          </cell>
        </row>
        <row r="243">
          <cell r="L243">
            <v>647064.4</v>
          </cell>
          <cell r="R243">
            <v>37351.5</v>
          </cell>
          <cell r="S243">
            <v>2157908.1999999997</v>
          </cell>
          <cell r="T243">
            <v>1933258.8</v>
          </cell>
          <cell r="U243">
            <v>213584.8</v>
          </cell>
          <cell r="V243">
            <v>11538</v>
          </cell>
          <cell r="W243">
            <v>31967.5</v>
          </cell>
          <cell r="X243">
            <v>606.5</v>
          </cell>
          <cell r="Y243">
            <v>4411.3</v>
          </cell>
          <cell r="AI243">
            <v>18255.5</v>
          </cell>
          <cell r="AV243">
            <v>678462.3</v>
          </cell>
        </row>
        <row r="308">
          <cell r="L308">
            <v>725310.7</v>
          </cell>
          <cell r="R308">
            <v>30218.7</v>
          </cell>
          <cell r="S308">
            <v>2622012.2000000002</v>
          </cell>
          <cell r="T308">
            <v>1098283.1000000001</v>
          </cell>
          <cell r="U308">
            <v>80395.199999999997</v>
          </cell>
          <cell r="V308">
            <v>0</v>
          </cell>
          <cell r="W308">
            <v>32438.9</v>
          </cell>
          <cell r="X308">
            <v>615.5</v>
          </cell>
          <cell r="Y308">
            <v>4476.3</v>
          </cell>
          <cell r="AI308">
            <v>20731.400000000001</v>
          </cell>
          <cell r="AQ308">
            <v>605</v>
          </cell>
          <cell r="AV308">
            <v>240468.8</v>
          </cell>
        </row>
        <row r="334">
          <cell r="L334">
            <v>667990.69999999995</v>
          </cell>
          <cell r="R334">
            <v>43569.1</v>
          </cell>
          <cell r="S334">
            <v>2346632.2000000002</v>
          </cell>
          <cell r="T334">
            <v>2400915.2000000002</v>
          </cell>
          <cell r="U334">
            <v>117934.39999999999</v>
          </cell>
          <cell r="V334">
            <v>0</v>
          </cell>
          <cell r="W334">
            <v>44827</v>
          </cell>
          <cell r="X334">
            <v>850.5</v>
          </cell>
          <cell r="Y334">
            <v>6185.8</v>
          </cell>
          <cell r="AB334">
            <v>6329.2</v>
          </cell>
          <cell r="AI334">
            <v>18582.599999999999</v>
          </cell>
          <cell r="AQ334">
            <v>674.4</v>
          </cell>
          <cell r="AV334">
            <v>527356.1</v>
          </cell>
        </row>
        <row r="336">
          <cell r="O336">
            <v>11725.3</v>
          </cell>
        </row>
        <row r="338">
          <cell r="AB338">
            <v>8208.7000000000007</v>
          </cell>
        </row>
        <row r="343">
          <cell r="AB343">
            <v>2632.7</v>
          </cell>
        </row>
        <row r="344">
          <cell r="AB344">
            <v>818.7</v>
          </cell>
        </row>
        <row r="348">
          <cell r="AB348">
            <v>7.4</v>
          </cell>
        </row>
        <row r="349">
          <cell r="AB349">
            <v>4457.3</v>
          </cell>
        </row>
        <row r="384">
          <cell r="L384">
            <v>741604.5</v>
          </cell>
          <cell r="R384">
            <v>15502.5</v>
          </cell>
          <cell r="S384">
            <v>2866680.1</v>
          </cell>
          <cell r="T384">
            <v>2108862.1</v>
          </cell>
          <cell r="U384">
            <v>60682.8</v>
          </cell>
          <cell r="V384">
            <v>0</v>
          </cell>
          <cell r="W384">
            <v>35560.699999999997</v>
          </cell>
          <cell r="X384">
            <v>674.7</v>
          </cell>
          <cell r="Y384">
            <v>4907.1000000000004</v>
          </cell>
          <cell r="AI384">
            <v>8259.5</v>
          </cell>
          <cell r="AV384">
            <v>306612.2</v>
          </cell>
        </row>
        <row r="420">
          <cell r="L420">
            <v>613707.6</v>
          </cell>
          <cell r="R420">
            <v>47929</v>
          </cell>
          <cell r="S420">
            <v>2117020.2999999998</v>
          </cell>
          <cell r="T420">
            <v>2960199.6</v>
          </cell>
          <cell r="U420">
            <v>45879.9</v>
          </cell>
          <cell r="V420">
            <v>0</v>
          </cell>
          <cell r="W420">
            <v>44697.7</v>
          </cell>
          <cell r="X420">
            <v>848</v>
          </cell>
          <cell r="Y420">
            <v>6167.9</v>
          </cell>
          <cell r="AI420">
            <v>12027.6</v>
          </cell>
          <cell r="AV420">
            <v>603499.80000000005</v>
          </cell>
        </row>
        <row r="430">
          <cell r="N430">
            <v>10000</v>
          </cell>
        </row>
        <row r="464">
          <cell r="L464">
            <v>551593.9</v>
          </cell>
          <cell r="R464">
            <v>47100.2</v>
          </cell>
          <cell r="S464">
            <v>1679443.7999999998</v>
          </cell>
          <cell r="T464">
            <v>1493076</v>
          </cell>
          <cell r="U464">
            <v>188383.5</v>
          </cell>
          <cell r="V464">
            <v>11538</v>
          </cell>
          <cell r="W464">
            <v>24887.7</v>
          </cell>
          <cell r="X464">
            <v>472.2</v>
          </cell>
          <cell r="Y464">
            <v>3434.3</v>
          </cell>
          <cell r="AI464">
            <v>22769</v>
          </cell>
          <cell r="AV464">
            <v>419558</v>
          </cell>
        </row>
        <row r="500">
          <cell r="L500">
            <v>513039.7</v>
          </cell>
          <cell r="R500">
            <v>16549.7</v>
          </cell>
          <cell r="S500">
            <v>993782.99999999988</v>
          </cell>
          <cell r="T500">
            <v>1308233.7</v>
          </cell>
          <cell r="U500">
            <v>18606.400000000001</v>
          </cell>
          <cell r="V500">
            <v>0</v>
          </cell>
          <cell r="W500">
            <v>18137</v>
          </cell>
          <cell r="X500">
            <v>344.1</v>
          </cell>
          <cell r="Y500">
            <v>2502.8000000000002</v>
          </cell>
          <cell r="AI500">
            <v>15472.1</v>
          </cell>
          <cell r="AV500">
            <v>387647.8</v>
          </cell>
        </row>
        <row r="539">
          <cell r="L539">
            <v>909998.39999999991</v>
          </cell>
          <cell r="R539">
            <v>29945.599999999999</v>
          </cell>
          <cell r="S539">
            <v>4334903.9000000004</v>
          </cell>
          <cell r="T539">
            <v>3726773.8</v>
          </cell>
          <cell r="U539">
            <v>66964.600000000006</v>
          </cell>
          <cell r="V539">
            <v>23079</v>
          </cell>
          <cell r="W539">
            <v>65302.400000000001</v>
          </cell>
          <cell r="X539">
            <v>1239</v>
          </cell>
          <cell r="Y539">
            <v>9011.2000000000007</v>
          </cell>
          <cell r="AI539">
            <v>13850.8</v>
          </cell>
          <cell r="AQ539">
            <v>2324.1999999999998</v>
          </cell>
          <cell r="AV539">
            <v>641148.30000000005</v>
          </cell>
        </row>
        <row r="597">
          <cell r="L597">
            <v>583482.5</v>
          </cell>
          <cell r="R597">
            <v>32332.3</v>
          </cell>
          <cell r="S597">
            <v>1940567.8000000003</v>
          </cell>
          <cell r="T597">
            <v>1165792</v>
          </cell>
          <cell r="U597">
            <v>129472.8</v>
          </cell>
          <cell r="V597">
            <v>0</v>
          </cell>
          <cell r="W597">
            <v>29639</v>
          </cell>
          <cell r="X597">
            <v>562.29999999999995</v>
          </cell>
          <cell r="Y597">
            <v>4090</v>
          </cell>
          <cell r="AB597">
            <v>8373.7000000000007</v>
          </cell>
          <cell r="AI597">
            <v>43405.9</v>
          </cell>
          <cell r="AV597">
            <v>315618.40000000002</v>
          </cell>
        </row>
        <row r="600">
          <cell r="AB600">
            <v>5359.7</v>
          </cell>
        </row>
        <row r="603">
          <cell r="AB603">
            <v>4186.8999999999996</v>
          </cell>
        </row>
        <row r="605">
          <cell r="AB605">
            <v>3054.8</v>
          </cell>
        </row>
        <row r="609">
          <cell r="AB609">
            <v>1473.4</v>
          </cell>
        </row>
        <row r="611">
          <cell r="AB611">
            <v>2163.5</v>
          </cell>
        </row>
        <row r="613">
          <cell r="AB613">
            <v>2805.5</v>
          </cell>
        </row>
        <row r="622">
          <cell r="AB622">
            <v>495.1</v>
          </cell>
        </row>
        <row r="645">
          <cell r="L645">
            <v>861925.3</v>
          </cell>
          <cell r="R645">
            <v>53711.4</v>
          </cell>
          <cell r="S645">
            <v>3273870.0000000005</v>
          </cell>
          <cell r="T645">
            <v>1288586.1000000001</v>
          </cell>
          <cell r="U645">
            <v>198413</v>
          </cell>
          <cell r="V645">
            <v>23079</v>
          </cell>
          <cell r="W645">
            <v>61501</v>
          </cell>
          <cell r="X645">
            <v>1166.8</v>
          </cell>
          <cell r="Y645">
            <v>8486.7000000000007</v>
          </cell>
          <cell r="AI645">
            <v>61997.1</v>
          </cell>
          <cell r="AV645">
            <v>467984.5</v>
          </cell>
        </row>
        <row r="694">
          <cell r="L694">
            <v>561948.4</v>
          </cell>
          <cell r="R694">
            <v>33443.5</v>
          </cell>
          <cell r="S694">
            <v>1903638.5</v>
          </cell>
          <cell r="T694">
            <v>2891916.9</v>
          </cell>
          <cell r="U694">
            <v>34883.300000000003</v>
          </cell>
          <cell r="V694">
            <v>11538</v>
          </cell>
          <cell r="W694">
            <v>36769.699999999997</v>
          </cell>
          <cell r="X694">
            <v>697.6</v>
          </cell>
          <cell r="Y694">
            <v>5073.8999999999996</v>
          </cell>
          <cell r="AI694">
            <v>17667.099999999999</v>
          </cell>
          <cell r="AQ694">
            <v>272103.2</v>
          </cell>
          <cell r="AV694">
            <v>646807.9</v>
          </cell>
        </row>
        <row r="749">
          <cell r="L749">
            <v>673808.3</v>
          </cell>
          <cell r="R749">
            <v>20129.400000000001</v>
          </cell>
          <cell r="S749">
            <v>2579593.9</v>
          </cell>
          <cell r="T749">
            <v>1611346.4</v>
          </cell>
          <cell r="U749">
            <v>139444.5</v>
          </cell>
          <cell r="V749">
            <v>11538</v>
          </cell>
          <cell r="W749">
            <v>29964.6</v>
          </cell>
          <cell r="X749">
            <v>568.5</v>
          </cell>
          <cell r="Y749">
            <v>4134.8999999999996</v>
          </cell>
          <cell r="AB749">
            <v>9046.2999999999993</v>
          </cell>
          <cell r="AI749">
            <v>12748.1</v>
          </cell>
          <cell r="AQ749">
            <v>370399.6</v>
          </cell>
          <cell r="AV749">
            <v>309289.5</v>
          </cell>
        </row>
        <row r="753">
          <cell r="AB753">
            <v>4888.1000000000004</v>
          </cell>
        </row>
        <row r="754">
          <cell r="AB754">
            <v>1232.9000000000001</v>
          </cell>
        </row>
        <row r="757">
          <cell r="AB757">
            <v>9895.9</v>
          </cell>
        </row>
        <row r="758">
          <cell r="AB758">
            <v>714</v>
          </cell>
        </row>
        <row r="763">
          <cell r="AB763">
            <v>406.9</v>
          </cell>
        </row>
        <row r="765">
          <cell r="AB765">
            <v>153.6</v>
          </cell>
        </row>
        <row r="767">
          <cell r="AB767">
            <v>2242.6</v>
          </cell>
        </row>
        <row r="771">
          <cell r="AB771">
            <v>646</v>
          </cell>
        </row>
        <row r="793">
          <cell r="L793">
            <v>586629.30000000005</v>
          </cell>
          <cell r="R793">
            <v>29090.3</v>
          </cell>
          <cell r="S793">
            <v>1578212.0999999999</v>
          </cell>
          <cell r="T793">
            <v>2256739.5</v>
          </cell>
          <cell r="U793">
            <v>117375.4</v>
          </cell>
          <cell r="V793">
            <v>0</v>
          </cell>
          <cell r="W793">
            <v>28463.9</v>
          </cell>
          <cell r="X793">
            <v>540</v>
          </cell>
          <cell r="Y793">
            <v>3927.8</v>
          </cell>
          <cell r="AI793">
            <v>17925.5</v>
          </cell>
          <cell r="AV793">
            <v>502926.3</v>
          </cell>
        </row>
        <row r="838">
          <cell r="L838">
            <v>680244.3</v>
          </cell>
          <cell r="R838">
            <v>16539.099999999999</v>
          </cell>
          <cell r="S838">
            <v>1744273.9</v>
          </cell>
          <cell r="T838">
            <v>1571467.1</v>
          </cell>
          <cell r="U838">
            <v>62686</v>
          </cell>
          <cell r="V838">
            <v>0</v>
          </cell>
          <cell r="W838">
            <v>27295.599999999999</v>
          </cell>
          <cell r="X838">
            <v>517.9</v>
          </cell>
          <cell r="Y838">
            <v>3766.6</v>
          </cell>
          <cell r="AI838">
            <v>6026.6</v>
          </cell>
          <cell r="AV838">
            <v>346406.5</v>
          </cell>
        </row>
        <row r="900">
          <cell r="L900">
            <v>915819</v>
          </cell>
          <cell r="R900">
            <v>79483</v>
          </cell>
          <cell r="S900">
            <v>3202070.0999999996</v>
          </cell>
          <cell r="T900">
            <v>3972296</v>
          </cell>
          <cell r="U900">
            <v>75424.2</v>
          </cell>
          <cell r="V900">
            <v>11538</v>
          </cell>
          <cell r="W900">
            <v>69610.2</v>
          </cell>
          <cell r="X900">
            <v>1320.7</v>
          </cell>
          <cell r="Y900">
            <v>9605.7000000000007</v>
          </cell>
          <cell r="AI900">
            <v>21851.200000000001</v>
          </cell>
          <cell r="AV900">
            <v>721367</v>
          </cell>
        </row>
        <row r="902">
          <cell r="O902">
            <v>35080.199999999997</v>
          </cell>
        </row>
        <row r="934">
          <cell r="O934">
            <v>11.4</v>
          </cell>
        </row>
        <row r="943">
          <cell r="L943">
            <v>644217.4</v>
          </cell>
          <cell r="R943">
            <v>46893.7</v>
          </cell>
          <cell r="S943">
            <v>1664856.6999999997</v>
          </cell>
          <cell r="T943">
            <v>1141324.6000000001</v>
          </cell>
          <cell r="U943">
            <v>179637.7</v>
          </cell>
          <cell r="V943">
            <v>11538</v>
          </cell>
          <cell r="W943">
            <v>27204.3</v>
          </cell>
          <cell r="X943">
            <v>516.1</v>
          </cell>
          <cell r="Y943">
            <v>3754</v>
          </cell>
          <cell r="AB943">
            <v>39</v>
          </cell>
          <cell r="AI943">
            <v>19773.8</v>
          </cell>
          <cell r="AV943">
            <v>351544.5</v>
          </cell>
        </row>
        <row r="954">
          <cell r="AB954">
            <v>85.7</v>
          </cell>
        </row>
        <row r="983">
          <cell r="L983">
            <v>670536.89999999991</v>
          </cell>
          <cell r="R983">
            <v>22229.599999999999</v>
          </cell>
          <cell r="S983">
            <v>2060251</v>
          </cell>
          <cell r="T983">
            <v>2136509</v>
          </cell>
          <cell r="U983">
            <v>104707</v>
          </cell>
          <cell r="V983">
            <v>11538</v>
          </cell>
          <cell r="W983">
            <v>33121.599999999999</v>
          </cell>
          <cell r="X983">
            <v>628.4</v>
          </cell>
          <cell r="Y983">
            <v>4570.5</v>
          </cell>
          <cell r="AB983">
            <v>4654.3999999999996</v>
          </cell>
          <cell r="AI983">
            <v>14808.1</v>
          </cell>
          <cell r="AV983">
            <v>501883</v>
          </cell>
        </row>
        <row r="987">
          <cell r="AB987">
            <v>3341.2</v>
          </cell>
        </row>
        <row r="988">
          <cell r="AB988">
            <v>2817</v>
          </cell>
        </row>
        <row r="992">
          <cell r="AB992">
            <v>297.3</v>
          </cell>
        </row>
        <row r="998">
          <cell r="AB998">
            <v>2911.2</v>
          </cell>
        </row>
        <row r="1004">
          <cell r="AB1004">
            <v>1547</v>
          </cell>
        </row>
        <row r="1010">
          <cell r="AB1010">
            <v>82.4</v>
          </cell>
        </row>
        <row r="1040">
          <cell r="L1040">
            <v>632997</v>
          </cell>
          <cell r="R1040">
            <v>36306.300000000003</v>
          </cell>
          <cell r="S1040">
            <v>1776858.3</v>
          </cell>
          <cell r="T1040">
            <v>2470018.2999999998</v>
          </cell>
          <cell r="U1040">
            <v>106940.6</v>
          </cell>
          <cell r="V1040">
            <v>11538</v>
          </cell>
          <cell r="W1040">
            <v>31728.5</v>
          </cell>
          <cell r="X1040">
            <v>602</v>
          </cell>
          <cell r="Y1040">
            <v>4378.3</v>
          </cell>
          <cell r="AI1040">
            <v>13566.6</v>
          </cell>
          <cell r="AV1040">
            <v>430335.9</v>
          </cell>
        </row>
        <row r="1079">
          <cell r="L1079">
            <v>677508.8</v>
          </cell>
          <cell r="R1079">
            <v>16029.8</v>
          </cell>
          <cell r="S1079">
            <v>1726912.0999999999</v>
          </cell>
          <cell r="T1079">
            <v>1240697.6000000001</v>
          </cell>
          <cell r="U1079">
            <v>93674.8</v>
          </cell>
          <cell r="V1079">
            <v>0</v>
          </cell>
          <cell r="W1079">
            <v>23402.400000000001</v>
          </cell>
          <cell r="X1079">
            <v>444</v>
          </cell>
          <cell r="Y1079">
            <v>3229.4</v>
          </cell>
          <cell r="AI1079">
            <v>6386.4</v>
          </cell>
          <cell r="AV1079">
            <v>201038.6</v>
          </cell>
        </row>
        <row r="1113">
          <cell r="L1113">
            <v>594948.70000000007</v>
          </cell>
          <cell r="R1113">
            <v>30109</v>
          </cell>
          <cell r="S1113">
            <v>1337243.2000000002</v>
          </cell>
          <cell r="T1113">
            <v>1828385.7</v>
          </cell>
          <cell r="U1113">
            <v>136328.29999999999</v>
          </cell>
          <cell r="V1113">
            <v>0</v>
          </cell>
          <cell r="W1113">
            <v>26631.200000000001</v>
          </cell>
          <cell r="X1113">
            <v>505.3</v>
          </cell>
          <cell r="Y1113">
            <v>3674.9</v>
          </cell>
          <cell r="AI1113">
            <v>16401.3</v>
          </cell>
          <cell r="AV1113">
            <v>468535.7</v>
          </cell>
        </row>
        <row r="1115">
          <cell r="O1115">
            <v>431.1</v>
          </cell>
        </row>
        <row r="1162">
          <cell r="O1162">
            <v>100212.3</v>
          </cell>
          <cell r="R1162">
            <v>13914.3</v>
          </cell>
          <cell r="S1162">
            <v>2630958.5</v>
          </cell>
          <cell r="T1162">
            <v>2930383.5</v>
          </cell>
          <cell r="U1162">
            <v>233.1</v>
          </cell>
          <cell r="V1162">
            <v>0</v>
          </cell>
          <cell r="W1162">
            <v>75397.5</v>
          </cell>
          <cell r="X1162">
            <v>1430.4</v>
          </cell>
          <cell r="Y1162">
            <v>10404.099999999999</v>
          </cell>
          <cell r="AI1162">
            <v>8990.4</v>
          </cell>
        </row>
      </sheetData>
      <sheetData sheetId="2"/>
      <sheetData sheetId="3"/>
      <sheetData sheetId="4"/>
    </sheetDataSet>
  </externalBook>
</externalLink>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AH122"/>
  <sheetViews>
    <sheetView showZeros="0" tabSelected="1" view="pageBreakPreview" topLeftCell="D1" zoomScale="48" zoomScaleNormal="75" zoomScaleSheetLayoutView="48" workbookViewId="0">
      <pane xSplit="2" ySplit="12" topLeftCell="F13" activePane="bottomRight" state="frozen"/>
      <selection activeCell="R45" sqref="R45"/>
      <selection pane="topRight" activeCell="R45" sqref="R45"/>
      <selection pane="bottomLeft" activeCell="R45" sqref="R45"/>
      <selection pane="bottomRight" activeCell="F9" sqref="F9"/>
    </sheetView>
  </sheetViews>
  <sheetFormatPr defaultRowHeight="12.75" x14ac:dyDescent="0.2"/>
  <cols>
    <col min="1" max="1" width="0.28515625" style="1" hidden="1" customWidth="1"/>
    <col min="2" max="2" width="4.28515625" style="1" hidden="1" customWidth="1"/>
    <col min="3" max="3" width="1.140625" style="1" hidden="1" customWidth="1"/>
    <col min="4" max="4" width="15.85546875" style="1" customWidth="1"/>
    <col min="5" max="5" width="60.28515625" style="1" customWidth="1"/>
    <col min="6" max="7" width="21" style="1" customWidth="1"/>
    <col min="8" max="8" width="22.42578125" style="1" customWidth="1"/>
    <col min="9" max="9" width="24" style="1" customWidth="1"/>
    <col min="10" max="10" width="21" style="1" customWidth="1"/>
    <col min="11" max="11" width="26.42578125" style="1" customWidth="1"/>
    <col min="12" max="12" width="29.28515625" style="1" customWidth="1"/>
    <col min="13" max="13" width="21.28515625" style="1" customWidth="1"/>
    <col min="14" max="14" width="21.42578125" style="1" customWidth="1"/>
    <col min="15" max="15" width="20.28515625" style="1" customWidth="1"/>
    <col min="16" max="16" width="23" style="1" customWidth="1"/>
    <col min="17" max="17" width="21.140625" style="1" customWidth="1"/>
    <col min="18" max="18" width="20.28515625" style="5" customWidth="1"/>
    <col min="19" max="19" width="19.7109375" style="5" customWidth="1"/>
    <col min="20" max="20" width="18" style="5" customWidth="1"/>
    <col min="21" max="21" width="17.7109375" style="5" customWidth="1"/>
    <col min="22" max="22" width="20.85546875" style="5" customWidth="1"/>
    <col min="23" max="23" width="16.5703125" style="1" customWidth="1"/>
    <col min="24" max="24" width="20.7109375" style="1" customWidth="1"/>
    <col min="25" max="25" width="17.140625" style="1" customWidth="1"/>
    <col min="26" max="26" width="19" style="1" customWidth="1"/>
    <col min="27" max="27" width="22.85546875" style="1" customWidth="1"/>
    <col min="28" max="28" width="20.5703125" style="1" customWidth="1"/>
    <col min="29" max="29" width="31" style="1" customWidth="1"/>
    <col min="30" max="30" width="20.85546875" style="1" customWidth="1"/>
    <col min="31" max="31" width="17" style="1" customWidth="1"/>
    <col min="32" max="32" width="19" style="1" customWidth="1"/>
    <col min="33" max="33" width="18.85546875" style="1" customWidth="1"/>
    <col min="34" max="34" width="23.28515625" style="1" customWidth="1"/>
    <col min="35" max="16384" width="9.140625" style="1"/>
  </cols>
  <sheetData>
    <row r="3" spans="1:34" ht="20.25" customHeight="1" x14ac:dyDescent="0.2">
      <c r="E3" s="2"/>
      <c r="F3" s="2"/>
      <c r="G3" s="2"/>
      <c r="H3" s="2"/>
      <c r="I3" s="2"/>
      <c r="J3" s="58" t="s">
        <v>0</v>
      </c>
      <c r="K3" s="58"/>
      <c r="L3" s="3"/>
      <c r="M3" s="3"/>
      <c r="N3" s="3"/>
      <c r="O3" s="4"/>
      <c r="P3" s="4"/>
      <c r="Q3" s="4"/>
    </row>
    <row r="4" spans="1:34" ht="15.75" customHeight="1" x14ac:dyDescent="0.2">
      <c r="E4" s="2"/>
      <c r="F4" s="2"/>
      <c r="G4" s="2"/>
      <c r="H4" s="2"/>
      <c r="I4" s="2"/>
      <c r="J4" s="58" t="s">
        <v>1</v>
      </c>
      <c r="K4" s="58"/>
      <c r="L4" s="3"/>
      <c r="M4" s="3"/>
      <c r="N4" s="3"/>
      <c r="O4" s="4"/>
      <c r="P4" s="4"/>
      <c r="Q4" s="4"/>
    </row>
    <row r="5" spans="1:34" ht="44.25" customHeight="1" x14ac:dyDescent="0.2">
      <c r="E5" s="2"/>
      <c r="F5" s="2"/>
      <c r="G5" s="2"/>
      <c r="H5" s="2"/>
      <c r="I5" s="2"/>
      <c r="J5" s="59" t="s">
        <v>2</v>
      </c>
      <c r="K5" s="59"/>
      <c r="L5" s="6"/>
      <c r="M5" s="6"/>
      <c r="N5" s="6"/>
      <c r="O5" s="6"/>
      <c r="P5" s="6"/>
      <c r="Q5" s="6"/>
      <c r="R5" s="6"/>
    </row>
    <row r="6" spans="1:34" ht="14.25" customHeight="1" x14ac:dyDescent="0.2">
      <c r="E6" s="2"/>
      <c r="F6" s="2"/>
      <c r="G6" s="2"/>
      <c r="H6" s="2"/>
      <c r="I6" s="2"/>
      <c r="J6" s="3"/>
      <c r="K6" s="3"/>
    </row>
    <row r="7" spans="1:34" ht="13.5" customHeight="1" x14ac:dyDescent="0.2">
      <c r="E7" s="2"/>
      <c r="F7" s="2"/>
      <c r="G7" s="2"/>
      <c r="H7" s="7"/>
      <c r="I7" s="7"/>
      <c r="J7" s="3"/>
      <c r="K7" s="3"/>
    </row>
    <row r="8" spans="1:34" ht="81" customHeight="1" x14ac:dyDescent="0.3">
      <c r="A8" s="8"/>
      <c r="B8" s="8"/>
      <c r="D8" s="9"/>
      <c r="E8" s="9"/>
      <c r="F8" s="60" t="s">
        <v>171</v>
      </c>
      <c r="G8" s="60"/>
      <c r="H8" s="60"/>
      <c r="I8" s="60"/>
      <c r="J8" s="60"/>
      <c r="K8" s="60"/>
      <c r="L8" s="10"/>
      <c r="M8" s="10"/>
      <c r="N8" s="10"/>
      <c r="O8" s="10"/>
      <c r="P8" s="10"/>
      <c r="Q8" s="10"/>
      <c r="R8" s="10"/>
    </row>
    <row r="9" spans="1:34" ht="18" customHeight="1" x14ac:dyDescent="0.2">
      <c r="A9" s="11"/>
      <c r="B9" s="11"/>
      <c r="C9" s="11"/>
      <c r="D9" s="11"/>
      <c r="K9" s="12" t="s">
        <v>3</v>
      </c>
      <c r="L9" s="13"/>
      <c r="M9" s="12"/>
      <c r="N9" s="13"/>
      <c r="O9" s="13"/>
      <c r="P9" s="13"/>
      <c r="Q9" s="13"/>
    </row>
    <row r="10" spans="1:34" ht="26.25" customHeight="1" x14ac:dyDescent="0.2">
      <c r="A10" s="61" t="s">
        <v>4</v>
      </c>
      <c r="B10" s="61"/>
      <c r="C10" s="62" t="s">
        <v>5</v>
      </c>
      <c r="D10" s="63" t="s">
        <v>6</v>
      </c>
      <c r="E10" s="63" t="s">
        <v>7</v>
      </c>
      <c r="F10" s="64" t="s">
        <v>8</v>
      </c>
      <c r="G10" s="67" t="s">
        <v>9</v>
      </c>
      <c r="H10" s="68"/>
      <c r="I10" s="69"/>
      <c r="J10" s="73" t="s">
        <v>10</v>
      </c>
      <c r="K10" s="73"/>
      <c r="L10" s="73"/>
      <c r="M10" s="73"/>
      <c r="N10" s="73"/>
      <c r="O10" s="73"/>
      <c r="P10" s="73"/>
      <c r="Q10" s="73"/>
      <c r="R10" s="73"/>
      <c r="S10" s="73"/>
      <c r="T10" s="73"/>
      <c r="U10" s="73"/>
      <c r="V10" s="73"/>
      <c r="W10" s="73"/>
      <c r="X10" s="73"/>
      <c r="Y10" s="73"/>
      <c r="Z10" s="73"/>
      <c r="AA10" s="73"/>
      <c r="AB10" s="73"/>
      <c r="AC10" s="73"/>
      <c r="AD10" s="73"/>
      <c r="AE10" s="73"/>
      <c r="AF10" s="73"/>
      <c r="AG10" s="73"/>
      <c r="AH10" s="73"/>
    </row>
    <row r="11" spans="1:34" ht="25.5" customHeight="1" x14ac:dyDescent="0.2">
      <c r="A11" s="74" t="s">
        <v>11</v>
      </c>
      <c r="B11" s="74" t="s">
        <v>12</v>
      </c>
      <c r="C11" s="62"/>
      <c r="D11" s="63"/>
      <c r="E11" s="63"/>
      <c r="F11" s="65"/>
      <c r="G11" s="70"/>
      <c r="H11" s="71"/>
      <c r="I11" s="72"/>
      <c r="J11" s="75" t="s">
        <v>13</v>
      </c>
      <c r="K11" s="76"/>
      <c r="L11" s="76"/>
      <c r="M11" s="76"/>
      <c r="N11" s="76"/>
      <c r="O11" s="76"/>
      <c r="P11" s="76"/>
      <c r="Q11" s="76"/>
      <c r="R11" s="76"/>
      <c r="S11" s="76"/>
      <c r="T11" s="76"/>
      <c r="U11" s="76"/>
      <c r="V11" s="76"/>
      <c r="W11" s="76"/>
      <c r="X11" s="76"/>
      <c r="Y11" s="76"/>
      <c r="Z11" s="76"/>
      <c r="AA11" s="76"/>
      <c r="AB11" s="76"/>
      <c r="AC11" s="76"/>
      <c r="AD11" s="76"/>
      <c r="AE11" s="77" t="s">
        <v>14</v>
      </c>
      <c r="AF11" s="78"/>
      <c r="AG11" s="78"/>
      <c r="AH11" s="79"/>
    </row>
    <row r="12" spans="1:34" ht="409.5" customHeight="1" x14ac:dyDescent="0.2">
      <c r="A12" s="74"/>
      <c r="B12" s="74"/>
      <c r="C12" s="62"/>
      <c r="D12" s="63"/>
      <c r="E12" s="63"/>
      <c r="F12" s="66"/>
      <c r="G12" s="14" t="s">
        <v>15</v>
      </c>
      <c r="H12" s="15" t="s">
        <v>16</v>
      </c>
      <c r="I12" s="16" t="s">
        <v>17</v>
      </c>
      <c r="J12" s="17" t="s">
        <v>18</v>
      </c>
      <c r="K12" s="17" t="s">
        <v>19</v>
      </c>
      <c r="L12" s="18" t="s">
        <v>20</v>
      </c>
      <c r="M12" s="18" t="s">
        <v>21</v>
      </c>
      <c r="N12" s="19" t="s">
        <v>22</v>
      </c>
      <c r="O12" s="17" t="s">
        <v>23</v>
      </c>
      <c r="P12" s="17" t="s">
        <v>24</v>
      </c>
      <c r="Q12" s="17" t="s">
        <v>25</v>
      </c>
      <c r="R12" s="17" t="s">
        <v>26</v>
      </c>
      <c r="S12" s="17" t="s">
        <v>27</v>
      </c>
      <c r="T12" s="17" t="s">
        <v>28</v>
      </c>
      <c r="U12" s="17" t="s">
        <v>29</v>
      </c>
      <c r="V12" s="17" t="s">
        <v>30</v>
      </c>
      <c r="W12" s="17" t="s">
        <v>31</v>
      </c>
      <c r="X12" s="17" t="s">
        <v>32</v>
      </c>
      <c r="Y12" s="17" t="s">
        <v>33</v>
      </c>
      <c r="Z12" s="17" t="s">
        <v>34</v>
      </c>
      <c r="AA12" s="17" t="s">
        <v>35</v>
      </c>
      <c r="AB12" s="17" t="s">
        <v>36</v>
      </c>
      <c r="AC12" s="19" t="s">
        <v>37</v>
      </c>
      <c r="AD12" s="17" t="s">
        <v>38</v>
      </c>
      <c r="AE12" s="18" t="s">
        <v>39</v>
      </c>
      <c r="AF12" s="18" t="s">
        <v>40</v>
      </c>
      <c r="AG12" s="17" t="s">
        <v>41</v>
      </c>
      <c r="AH12" s="17" t="s">
        <v>42</v>
      </c>
    </row>
    <row r="13" spans="1:34" ht="25.5" customHeight="1" x14ac:dyDescent="0.2">
      <c r="A13" s="20" t="s">
        <v>43</v>
      </c>
      <c r="B13" s="21" t="s">
        <v>44</v>
      </c>
      <c r="C13" s="22">
        <v>0</v>
      </c>
      <c r="D13" s="23" t="s">
        <v>45</v>
      </c>
      <c r="E13" s="24" t="s">
        <v>46</v>
      </c>
      <c r="F13" s="24"/>
      <c r="G13" s="25">
        <f>'[1]Ресурс 2018'!L8</f>
        <v>718641.6</v>
      </c>
      <c r="H13" s="25"/>
      <c r="I13" s="25"/>
      <c r="J13" s="25"/>
      <c r="K13" s="25">
        <f>'[1]Ресурс 2018'!Q8</f>
        <v>0</v>
      </c>
      <c r="L13" s="25">
        <f>'[1]Ресурс 2018'!R8</f>
        <v>43395</v>
      </c>
      <c r="M13" s="25">
        <f>'[1]Ресурс 2018'!S8</f>
        <v>2329587.2000000002</v>
      </c>
      <c r="N13" s="25">
        <f>'[1]Ресурс 2018'!T8</f>
        <v>2630702.2000000002</v>
      </c>
      <c r="O13" s="25">
        <f>'[1]Ресурс 2018'!U8</f>
        <v>241257.2</v>
      </c>
      <c r="P13" s="25">
        <f>'[1]Ресурс 2018'!V8</f>
        <v>0</v>
      </c>
      <c r="Q13" s="25">
        <f>'[1]Ресурс 2018'!W8</f>
        <v>40983.800000000003</v>
      </c>
      <c r="R13" s="25">
        <f>'[1]Ресурс 2018'!X8</f>
        <v>777.6</v>
      </c>
      <c r="S13" s="25">
        <f>'[1]Ресурс 2018'!Y8</f>
        <v>5655.5</v>
      </c>
      <c r="T13" s="25">
        <f>'[1]Ресурс 2018'!AI8</f>
        <v>17360.5</v>
      </c>
      <c r="U13" s="25"/>
      <c r="V13" s="25"/>
      <c r="W13" s="25"/>
      <c r="X13" s="25"/>
      <c r="Y13" s="25"/>
      <c r="Z13" s="25"/>
      <c r="AA13" s="25"/>
      <c r="AB13" s="25"/>
      <c r="AC13" s="25"/>
      <c r="AD13" s="25"/>
      <c r="AE13" s="25">
        <f>'[1]Ресурс 2018'!AQ8</f>
        <v>109078.2</v>
      </c>
      <c r="AF13" s="25">
        <f>'[1]Ресурс 2018'!AV8</f>
        <v>685775.5</v>
      </c>
      <c r="AG13" s="25"/>
      <c r="AH13" s="25"/>
    </row>
    <row r="14" spans="1:34" ht="25.5" customHeight="1" x14ac:dyDescent="0.2">
      <c r="A14" s="20" t="s">
        <v>47</v>
      </c>
      <c r="B14" s="21" t="s">
        <v>44</v>
      </c>
      <c r="C14" s="22">
        <v>0</v>
      </c>
      <c r="D14" s="23" t="s">
        <v>48</v>
      </c>
      <c r="E14" s="24" t="s">
        <v>49</v>
      </c>
      <c r="F14" s="24"/>
      <c r="G14" s="25">
        <f>'[1]Ресурс 2018'!L68</f>
        <v>642597.19999999995</v>
      </c>
      <c r="H14" s="25"/>
      <c r="I14" s="25"/>
      <c r="J14" s="25"/>
      <c r="K14" s="25">
        <f>'[1]Ресурс 2018'!Q68</f>
        <v>0</v>
      </c>
      <c r="L14" s="25">
        <f>'[1]Ресурс 2018'!R68</f>
        <v>20622.7</v>
      </c>
      <c r="M14" s="25">
        <f>'[1]Ресурс 2018'!S68</f>
        <v>2173309.2000000002</v>
      </c>
      <c r="N14" s="25">
        <f>'[1]Ресурс 2018'!T68</f>
        <v>1522941.3</v>
      </c>
      <c r="O14" s="25">
        <f>'[1]Ресурс 2018'!U68</f>
        <v>149440.20000000001</v>
      </c>
      <c r="P14" s="25">
        <f>'[1]Ресурс 2018'!V68</f>
        <v>11538</v>
      </c>
      <c r="Q14" s="25">
        <f>'[1]Ресурс 2018'!W68</f>
        <v>26825.599999999999</v>
      </c>
      <c r="R14" s="25">
        <f>'[1]Ресурс 2018'!X68</f>
        <v>509</v>
      </c>
      <c r="S14" s="25">
        <f>'[1]Ресурс 2018'!Y68</f>
        <v>3701.7</v>
      </c>
      <c r="T14" s="25">
        <f>'[1]Ресурс 2018'!AI68</f>
        <v>6906.3</v>
      </c>
      <c r="U14" s="25"/>
      <c r="V14" s="25">
        <f>'[1]Ресурс 2018'!AM68</f>
        <v>0</v>
      </c>
      <c r="W14" s="25"/>
      <c r="X14" s="25"/>
      <c r="Y14" s="25"/>
      <c r="Z14" s="25"/>
      <c r="AA14" s="25"/>
      <c r="AB14" s="25"/>
      <c r="AC14" s="25"/>
      <c r="AD14" s="25">
        <f>'[1]Ресурс 2018'!AB68</f>
        <v>2757.9</v>
      </c>
      <c r="AE14" s="25">
        <f>'[1]Ресурс 2018'!AQ68</f>
        <v>328540.09999999998</v>
      </c>
      <c r="AF14" s="25">
        <f>'[1]Ресурс 2018'!AV68</f>
        <v>433042.6</v>
      </c>
      <c r="AG14" s="25"/>
      <c r="AH14" s="25"/>
    </row>
    <row r="15" spans="1:34" ht="25.5" customHeight="1" x14ac:dyDescent="0.2">
      <c r="A15" s="20" t="s">
        <v>50</v>
      </c>
      <c r="B15" s="21" t="s">
        <v>44</v>
      </c>
      <c r="C15" s="22">
        <v>0</v>
      </c>
      <c r="D15" s="26" t="s">
        <v>51</v>
      </c>
      <c r="E15" s="24" t="s">
        <v>52</v>
      </c>
      <c r="F15" s="24"/>
      <c r="G15" s="25">
        <f>'[1]Ресурс 2018'!L113</f>
        <v>961455.1</v>
      </c>
      <c r="H15" s="25"/>
      <c r="I15" s="25"/>
      <c r="J15" s="25"/>
      <c r="K15" s="25">
        <f>'[1]Ресурс 2018'!Q113</f>
        <v>0</v>
      </c>
      <c r="L15" s="25">
        <f>'[1]Ресурс 2018'!R113</f>
        <v>128297.7</v>
      </c>
      <c r="M15" s="25">
        <f>'[1]Ресурс 2018'!S113</f>
        <v>4114859.4000000004</v>
      </c>
      <c r="N15" s="25">
        <f>'[1]Ресурс 2018'!T113</f>
        <v>4514188.0999999996</v>
      </c>
      <c r="O15" s="25">
        <f>'[1]Ресурс 2018'!U113</f>
        <v>49732.1</v>
      </c>
      <c r="P15" s="25">
        <f>'[1]Ресурс 2018'!V113</f>
        <v>0</v>
      </c>
      <c r="Q15" s="25">
        <f>'[1]Ресурс 2018'!W113</f>
        <v>83248.399999999994</v>
      </c>
      <c r="R15" s="25">
        <f>'[1]Ресурс 2018'!X113</f>
        <v>1579.4</v>
      </c>
      <c r="S15" s="25">
        <f>'[1]Ресурс 2018'!Y113</f>
        <v>11487.6</v>
      </c>
      <c r="T15" s="25">
        <f>'[1]Ресурс 2018'!AI113</f>
        <v>56547.9</v>
      </c>
      <c r="U15" s="25"/>
      <c r="V15" s="25">
        <f>'[1]Ресурс 2018'!AM113</f>
        <v>0</v>
      </c>
      <c r="W15" s="25"/>
      <c r="X15" s="25"/>
      <c r="Y15" s="25"/>
      <c r="Z15" s="25"/>
      <c r="AA15" s="25"/>
      <c r="AB15" s="25"/>
      <c r="AC15" s="25"/>
      <c r="AD15" s="25">
        <f>'[1]Ресурс 2018'!AB113</f>
        <v>10049.200000000001</v>
      </c>
      <c r="AE15" s="25">
        <f>'[1]Ресурс 2018'!AQ113</f>
        <v>493207.7</v>
      </c>
      <c r="AF15" s="25">
        <f>'[1]Ресурс 2018'!AV113</f>
        <v>608421.19999999995</v>
      </c>
      <c r="AG15" s="25"/>
      <c r="AH15" s="25"/>
    </row>
    <row r="16" spans="1:34" ht="25.5" customHeight="1" x14ac:dyDescent="0.2">
      <c r="A16" s="27" t="s">
        <v>53</v>
      </c>
      <c r="B16" s="21" t="s">
        <v>44</v>
      </c>
      <c r="C16" s="22">
        <v>0</v>
      </c>
      <c r="D16" s="23" t="s">
        <v>54</v>
      </c>
      <c r="E16" s="24" t="s">
        <v>55</v>
      </c>
      <c r="F16" s="24"/>
      <c r="G16" s="25">
        <f>'[1]Ресурс 2018'!L187</f>
        <v>722930.3</v>
      </c>
      <c r="H16" s="25"/>
      <c r="I16" s="25"/>
      <c r="J16" s="25"/>
      <c r="K16" s="25">
        <f>'[1]Ресурс 2018'!Q187</f>
        <v>0</v>
      </c>
      <c r="L16" s="25">
        <f>'[1]Ресурс 2018'!R187</f>
        <v>35029.800000000003</v>
      </c>
      <c r="M16" s="25">
        <f>'[1]Ресурс 2018'!S187</f>
        <v>2714704.6999999997</v>
      </c>
      <c r="N16" s="25">
        <f>'[1]Ресурс 2018'!T187</f>
        <v>2870803.4</v>
      </c>
      <c r="O16" s="25">
        <f>'[1]Ресурс 2018'!U187</f>
        <v>103350.6</v>
      </c>
      <c r="P16" s="25">
        <f>'[1]Ресурс 2018'!V187</f>
        <v>0</v>
      </c>
      <c r="Q16" s="25">
        <f>'[1]Ресурс 2018'!W187</f>
        <v>50393.8</v>
      </c>
      <c r="R16" s="25">
        <f>'[1]Ресурс 2018'!X187</f>
        <v>956.1</v>
      </c>
      <c r="S16" s="25">
        <f>'[1]Ресурс 2018'!Y187</f>
        <v>6954</v>
      </c>
      <c r="T16" s="25">
        <f>'[1]Ресурс 2018'!AI187</f>
        <v>45415.4</v>
      </c>
      <c r="U16" s="25"/>
      <c r="V16" s="25">
        <f>'[1]Ресурс 2018'!AM187</f>
        <v>0</v>
      </c>
      <c r="W16" s="25"/>
      <c r="X16" s="25"/>
      <c r="Y16" s="25"/>
      <c r="Z16" s="25"/>
      <c r="AA16" s="25"/>
      <c r="AB16" s="25"/>
      <c r="AC16" s="25"/>
      <c r="AD16" s="25"/>
      <c r="AE16" s="25"/>
      <c r="AF16" s="25">
        <f>'[1]Ресурс 2018'!AV187</f>
        <v>612919.30000000005</v>
      </c>
      <c r="AG16" s="25"/>
      <c r="AH16" s="25"/>
    </row>
    <row r="17" spans="1:34" ht="25.5" customHeight="1" x14ac:dyDescent="0.2">
      <c r="A17" s="28" t="s">
        <v>56</v>
      </c>
      <c r="B17" s="21" t="s">
        <v>44</v>
      </c>
      <c r="C17" s="22">
        <v>0</v>
      </c>
      <c r="D17" s="23" t="s">
        <v>57</v>
      </c>
      <c r="E17" s="24" t="s">
        <v>58</v>
      </c>
      <c r="F17" s="24"/>
      <c r="G17" s="25">
        <f>'[1]Ресурс 2018'!L243</f>
        <v>647064.4</v>
      </c>
      <c r="H17" s="25"/>
      <c r="I17" s="25"/>
      <c r="J17" s="25"/>
      <c r="K17" s="25">
        <f>'[1]Ресурс 2018'!Q243</f>
        <v>0</v>
      </c>
      <c r="L17" s="25">
        <f>'[1]Ресурс 2018'!R243</f>
        <v>37351.5</v>
      </c>
      <c r="M17" s="25">
        <f>'[1]Ресурс 2018'!S243</f>
        <v>2157908.1999999997</v>
      </c>
      <c r="N17" s="25">
        <f>'[1]Ресурс 2018'!T243</f>
        <v>1933258.8</v>
      </c>
      <c r="O17" s="25">
        <f>'[1]Ресурс 2018'!U243</f>
        <v>213584.8</v>
      </c>
      <c r="P17" s="25">
        <f>'[1]Ресурс 2018'!V243</f>
        <v>11538</v>
      </c>
      <c r="Q17" s="25">
        <f>'[1]Ресурс 2018'!W243</f>
        <v>31967.5</v>
      </c>
      <c r="R17" s="25">
        <f>'[1]Ресурс 2018'!X243</f>
        <v>606.5</v>
      </c>
      <c r="S17" s="25">
        <f>'[1]Ресурс 2018'!Y243</f>
        <v>4411.3</v>
      </c>
      <c r="T17" s="25">
        <f>'[1]Ресурс 2018'!AI243</f>
        <v>18255.5</v>
      </c>
      <c r="U17" s="25"/>
      <c r="V17" s="25"/>
      <c r="W17" s="25"/>
      <c r="X17" s="25"/>
      <c r="Y17" s="25"/>
      <c r="Z17" s="25"/>
      <c r="AA17" s="25"/>
      <c r="AB17" s="25"/>
      <c r="AC17" s="25"/>
      <c r="AD17" s="25"/>
      <c r="AE17" s="25"/>
      <c r="AF17" s="25">
        <f>'[1]Ресурс 2018'!AV243</f>
        <v>678462.3</v>
      </c>
      <c r="AG17" s="25"/>
      <c r="AH17" s="25"/>
    </row>
    <row r="18" spans="1:34" ht="25.5" customHeight="1" x14ac:dyDescent="0.2">
      <c r="A18" s="20" t="s">
        <v>59</v>
      </c>
      <c r="B18" s="21" t="s">
        <v>44</v>
      </c>
      <c r="C18" s="22">
        <v>0</v>
      </c>
      <c r="D18" s="23" t="s">
        <v>60</v>
      </c>
      <c r="E18" s="24" t="s">
        <v>61</v>
      </c>
      <c r="F18" s="24"/>
      <c r="G18" s="25">
        <f>'[1]Ресурс 2018'!L308</f>
        <v>725310.7</v>
      </c>
      <c r="H18" s="25"/>
      <c r="I18" s="25"/>
      <c r="J18" s="25"/>
      <c r="K18" s="25">
        <f>'[1]Ресурс 2018'!Q308</f>
        <v>0</v>
      </c>
      <c r="L18" s="25">
        <f>'[1]Ресурс 2018'!R308</f>
        <v>30218.7</v>
      </c>
      <c r="M18" s="25">
        <f>'[1]Ресурс 2018'!S308</f>
        <v>2622012.2000000002</v>
      </c>
      <c r="N18" s="25">
        <f>'[1]Ресурс 2018'!T308</f>
        <v>1098283.1000000001</v>
      </c>
      <c r="O18" s="25">
        <f>'[1]Ресурс 2018'!U308</f>
        <v>80395.199999999997</v>
      </c>
      <c r="P18" s="25">
        <f>'[1]Ресурс 2018'!V308</f>
        <v>0</v>
      </c>
      <c r="Q18" s="25">
        <f>'[1]Ресурс 2018'!W308</f>
        <v>32438.9</v>
      </c>
      <c r="R18" s="25">
        <f>'[1]Ресурс 2018'!X308</f>
        <v>615.5</v>
      </c>
      <c r="S18" s="25">
        <f>'[1]Ресурс 2018'!Y308</f>
        <v>4476.3</v>
      </c>
      <c r="T18" s="25">
        <f>'[1]Ресурс 2018'!AI308</f>
        <v>20731.400000000001</v>
      </c>
      <c r="U18" s="25"/>
      <c r="V18" s="25">
        <f>'[1]Ресурс 2018'!AM308</f>
        <v>0</v>
      </c>
      <c r="W18" s="25"/>
      <c r="X18" s="25"/>
      <c r="Y18" s="25"/>
      <c r="Z18" s="25"/>
      <c r="AA18" s="25"/>
      <c r="AB18" s="25"/>
      <c r="AC18" s="25"/>
      <c r="AD18" s="25"/>
      <c r="AE18" s="25">
        <f>'[1]Ресурс 2018'!AQ308</f>
        <v>605</v>
      </c>
      <c r="AF18" s="25">
        <f>'[1]Ресурс 2018'!AV308</f>
        <v>240468.8</v>
      </c>
      <c r="AG18" s="25"/>
      <c r="AH18" s="25"/>
    </row>
    <row r="19" spans="1:34" ht="25.5" customHeight="1" x14ac:dyDescent="0.2">
      <c r="A19" s="20" t="s">
        <v>62</v>
      </c>
      <c r="B19" s="21" t="s">
        <v>44</v>
      </c>
      <c r="C19" s="22">
        <v>0</v>
      </c>
      <c r="D19" s="23" t="s">
        <v>63</v>
      </c>
      <c r="E19" s="24" t="s">
        <v>64</v>
      </c>
      <c r="F19" s="24"/>
      <c r="G19" s="25">
        <f>'[1]Ресурс 2018'!L334</f>
        <v>667990.69999999995</v>
      </c>
      <c r="H19" s="25"/>
      <c r="I19" s="25"/>
      <c r="J19" s="25"/>
      <c r="K19" s="25">
        <f>'[1]Ресурс 2018'!Q334</f>
        <v>0</v>
      </c>
      <c r="L19" s="25">
        <f>'[1]Ресурс 2018'!R334</f>
        <v>43569.1</v>
      </c>
      <c r="M19" s="25">
        <f>'[1]Ресурс 2018'!S334</f>
        <v>2346632.2000000002</v>
      </c>
      <c r="N19" s="25">
        <f>'[1]Ресурс 2018'!T334</f>
        <v>2400915.2000000002</v>
      </c>
      <c r="O19" s="25">
        <f>'[1]Ресурс 2018'!U334</f>
        <v>117934.39999999999</v>
      </c>
      <c r="P19" s="25">
        <f>'[1]Ресурс 2018'!V334</f>
        <v>0</v>
      </c>
      <c r="Q19" s="25">
        <f>'[1]Ресурс 2018'!W334</f>
        <v>44827</v>
      </c>
      <c r="R19" s="25">
        <f>'[1]Ресурс 2018'!X334</f>
        <v>850.5</v>
      </c>
      <c r="S19" s="25">
        <f>'[1]Ресурс 2018'!Y334</f>
        <v>6185.8</v>
      </c>
      <c r="T19" s="25">
        <f>'[1]Ресурс 2018'!AI334</f>
        <v>18582.599999999999</v>
      </c>
      <c r="U19" s="25"/>
      <c r="V19" s="25"/>
      <c r="W19" s="25"/>
      <c r="X19" s="25"/>
      <c r="Y19" s="25"/>
      <c r="Z19" s="25"/>
      <c r="AA19" s="25"/>
      <c r="AB19" s="25"/>
      <c r="AC19" s="25"/>
      <c r="AD19" s="25">
        <f>'[1]Ресурс 2018'!AB334</f>
        <v>6329.2</v>
      </c>
      <c r="AE19" s="25">
        <f>'[1]Ресурс 2018'!AQ334</f>
        <v>674.4</v>
      </c>
      <c r="AF19" s="25">
        <f>'[1]Ресурс 2018'!AV334</f>
        <v>527356.1</v>
      </c>
      <c r="AG19" s="25"/>
      <c r="AH19" s="25"/>
    </row>
    <row r="20" spans="1:34" ht="25.5" customHeight="1" x14ac:dyDescent="0.2">
      <c r="A20" s="29" t="s">
        <v>65</v>
      </c>
      <c r="B20" s="30" t="s">
        <v>44</v>
      </c>
      <c r="C20" s="22">
        <v>0</v>
      </c>
      <c r="D20" s="23" t="s">
        <v>66</v>
      </c>
      <c r="E20" s="24" t="s">
        <v>67</v>
      </c>
      <c r="F20" s="24"/>
      <c r="G20" s="25">
        <f>'[1]Ресурс 2018'!L384</f>
        <v>741604.5</v>
      </c>
      <c r="H20" s="25"/>
      <c r="I20" s="25"/>
      <c r="J20" s="25"/>
      <c r="K20" s="25">
        <f>'[1]Ресурс 2018'!Q384</f>
        <v>0</v>
      </c>
      <c r="L20" s="25">
        <f>'[1]Ресурс 2018'!R384</f>
        <v>15502.5</v>
      </c>
      <c r="M20" s="25">
        <f>'[1]Ресурс 2018'!S384</f>
        <v>2866680.1</v>
      </c>
      <c r="N20" s="25">
        <f>'[1]Ресурс 2018'!T384</f>
        <v>2108862.1</v>
      </c>
      <c r="O20" s="25">
        <f>'[1]Ресурс 2018'!U384</f>
        <v>60682.8</v>
      </c>
      <c r="P20" s="25">
        <f>'[1]Ресурс 2018'!V384</f>
        <v>0</v>
      </c>
      <c r="Q20" s="25">
        <f>'[1]Ресурс 2018'!W384</f>
        <v>35560.699999999997</v>
      </c>
      <c r="R20" s="25">
        <f>'[1]Ресурс 2018'!X384</f>
        <v>674.7</v>
      </c>
      <c r="S20" s="25">
        <f>'[1]Ресурс 2018'!Y384</f>
        <v>4907.1000000000004</v>
      </c>
      <c r="T20" s="25">
        <f>'[1]Ресурс 2018'!AI384</f>
        <v>8259.5</v>
      </c>
      <c r="U20" s="25"/>
      <c r="V20" s="25"/>
      <c r="W20" s="25"/>
      <c r="X20" s="25"/>
      <c r="Y20" s="25"/>
      <c r="Z20" s="25"/>
      <c r="AA20" s="25"/>
      <c r="AB20" s="25"/>
      <c r="AC20" s="25"/>
      <c r="AD20" s="25"/>
      <c r="AE20" s="25"/>
      <c r="AF20" s="25">
        <f>'[1]Ресурс 2018'!AV384</f>
        <v>306612.2</v>
      </c>
      <c r="AG20" s="25"/>
      <c r="AH20" s="25"/>
    </row>
    <row r="21" spans="1:34" ht="25.5" customHeight="1" x14ac:dyDescent="0.2">
      <c r="A21" s="29">
        <v>10</v>
      </c>
      <c r="B21" s="30" t="s">
        <v>44</v>
      </c>
      <c r="C21" s="22">
        <v>0</v>
      </c>
      <c r="D21" s="23" t="s">
        <v>68</v>
      </c>
      <c r="E21" s="24" t="s">
        <v>69</v>
      </c>
      <c r="F21" s="24"/>
      <c r="G21" s="25">
        <f>'[1]Ресурс 2018'!L420</f>
        <v>613707.6</v>
      </c>
      <c r="H21" s="25"/>
      <c r="I21" s="25"/>
      <c r="J21" s="25"/>
      <c r="K21" s="25">
        <f>'[1]Ресурс 2018'!Q420</f>
        <v>0</v>
      </c>
      <c r="L21" s="25">
        <f>'[1]Ресурс 2018'!R420</f>
        <v>47929</v>
      </c>
      <c r="M21" s="25">
        <f>'[1]Ресурс 2018'!S420</f>
        <v>2117020.2999999998</v>
      </c>
      <c r="N21" s="25">
        <f>'[1]Ресурс 2018'!T420</f>
        <v>2960199.6</v>
      </c>
      <c r="O21" s="25">
        <f>'[1]Ресурс 2018'!U420</f>
        <v>45879.9</v>
      </c>
      <c r="P21" s="25">
        <f>'[1]Ресурс 2018'!V420</f>
        <v>0</v>
      </c>
      <c r="Q21" s="25">
        <f>'[1]Ресурс 2018'!W420</f>
        <v>44697.7</v>
      </c>
      <c r="R21" s="25">
        <f>'[1]Ресурс 2018'!X420</f>
        <v>848</v>
      </c>
      <c r="S21" s="25">
        <f>'[1]Ресурс 2018'!Y420</f>
        <v>6167.9</v>
      </c>
      <c r="T21" s="25">
        <f>'[1]Ресурс 2018'!AI420</f>
        <v>12027.6</v>
      </c>
      <c r="U21" s="25"/>
      <c r="V21" s="25">
        <f>'[1]Ресурс 2018'!AM420</f>
        <v>0</v>
      </c>
      <c r="W21" s="25"/>
      <c r="X21" s="25"/>
      <c r="Y21" s="25"/>
      <c r="Z21" s="25"/>
      <c r="AA21" s="25"/>
      <c r="AB21" s="25"/>
      <c r="AC21" s="25"/>
      <c r="AD21" s="25"/>
      <c r="AE21" s="25"/>
      <c r="AF21" s="25">
        <f>'[1]Ресурс 2018'!AV420</f>
        <v>603499.80000000005</v>
      </c>
      <c r="AG21" s="25"/>
      <c r="AH21" s="25"/>
    </row>
    <row r="22" spans="1:34" ht="25.5" customHeight="1" x14ac:dyDescent="0.2">
      <c r="A22" s="29">
        <v>11</v>
      </c>
      <c r="B22" s="30" t="s">
        <v>44</v>
      </c>
      <c r="C22" s="22">
        <v>0</v>
      </c>
      <c r="D22" s="23" t="s">
        <v>70</v>
      </c>
      <c r="E22" s="24" t="s">
        <v>71</v>
      </c>
      <c r="F22" s="24"/>
      <c r="G22" s="25">
        <f>'[1]Ресурс 2018'!L464</f>
        <v>551593.9</v>
      </c>
      <c r="H22" s="25"/>
      <c r="I22" s="25"/>
      <c r="J22" s="25"/>
      <c r="K22" s="25">
        <f>'[1]Ресурс 2018'!Q464</f>
        <v>0</v>
      </c>
      <c r="L22" s="25">
        <f>'[1]Ресурс 2018'!R464</f>
        <v>47100.2</v>
      </c>
      <c r="M22" s="25">
        <f>'[1]Ресурс 2018'!S464</f>
        <v>1679443.7999999998</v>
      </c>
      <c r="N22" s="25">
        <f>'[1]Ресурс 2018'!T464</f>
        <v>1493076</v>
      </c>
      <c r="O22" s="25">
        <f>'[1]Ресурс 2018'!U464</f>
        <v>188383.5</v>
      </c>
      <c r="P22" s="25">
        <f>'[1]Ресурс 2018'!V464</f>
        <v>11538</v>
      </c>
      <c r="Q22" s="25">
        <f>'[1]Ресурс 2018'!W464</f>
        <v>24887.7</v>
      </c>
      <c r="R22" s="25">
        <f>'[1]Ресурс 2018'!X464</f>
        <v>472.2</v>
      </c>
      <c r="S22" s="25">
        <f>'[1]Ресурс 2018'!Y464</f>
        <v>3434.3</v>
      </c>
      <c r="T22" s="25">
        <f>'[1]Ресурс 2018'!AI464</f>
        <v>22769</v>
      </c>
      <c r="U22" s="25"/>
      <c r="V22" s="25">
        <f>'[1]Ресурс 2018'!AM464</f>
        <v>0</v>
      </c>
      <c r="W22" s="25"/>
      <c r="X22" s="25"/>
      <c r="Y22" s="25"/>
      <c r="Z22" s="25"/>
      <c r="AA22" s="25"/>
      <c r="AB22" s="25"/>
      <c r="AC22" s="25"/>
      <c r="AD22" s="25"/>
      <c r="AE22" s="25"/>
      <c r="AF22" s="25">
        <f>'[1]Ресурс 2018'!AV464</f>
        <v>419558</v>
      </c>
      <c r="AG22" s="25"/>
      <c r="AH22" s="25"/>
    </row>
    <row r="23" spans="1:34" ht="25.5" customHeight="1" x14ac:dyDescent="0.2">
      <c r="A23" s="29">
        <v>12</v>
      </c>
      <c r="B23" s="30" t="s">
        <v>44</v>
      </c>
      <c r="C23" s="22">
        <v>0</v>
      </c>
      <c r="D23" s="23" t="s">
        <v>72</v>
      </c>
      <c r="E23" s="24" t="s">
        <v>73</v>
      </c>
      <c r="F23" s="24"/>
      <c r="G23" s="25">
        <f>'[1]Ресурс 2018'!L500</f>
        <v>513039.7</v>
      </c>
      <c r="H23" s="25"/>
      <c r="I23" s="25"/>
      <c r="J23" s="25"/>
      <c r="K23" s="25">
        <f>'[1]Ресурс 2018'!Q500</f>
        <v>0</v>
      </c>
      <c r="L23" s="25">
        <f>'[1]Ресурс 2018'!R500</f>
        <v>16549.7</v>
      </c>
      <c r="M23" s="25">
        <f>'[1]Ресурс 2018'!S500</f>
        <v>993782.99999999988</v>
      </c>
      <c r="N23" s="25">
        <f>'[1]Ресурс 2018'!T500</f>
        <v>1308233.7</v>
      </c>
      <c r="O23" s="25">
        <f>'[1]Ресурс 2018'!U500</f>
        <v>18606.400000000001</v>
      </c>
      <c r="P23" s="25">
        <f>'[1]Ресурс 2018'!V500</f>
        <v>0</v>
      </c>
      <c r="Q23" s="25">
        <f>'[1]Ресурс 2018'!W500</f>
        <v>18137</v>
      </c>
      <c r="R23" s="25">
        <f>'[1]Ресурс 2018'!X500</f>
        <v>344.1</v>
      </c>
      <c r="S23" s="25">
        <f>'[1]Ресурс 2018'!Y500</f>
        <v>2502.8000000000002</v>
      </c>
      <c r="T23" s="25">
        <f>'[1]Ресурс 2018'!AI500</f>
        <v>15472.1</v>
      </c>
      <c r="U23" s="25"/>
      <c r="V23" s="25">
        <f>'[1]Ресурс 2018'!AM500</f>
        <v>0</v>
      </c>
      <c r="W23" s="25"/>
      <c r="X23" s="25"/>
      <c r="Y23" s="25"/>
      <c r="Z23" s="25"/>
      <c r="AA23" s="25"/>
      <c r="AB23" s="25"/>
      <c r="AC23" s="25"/>
      <c r="AD23" s="25"/>
      <c r="AE23" s="25"/>
      <c r="AF23" s="25">
        <f>'[1]Ресурс 2018'!AV500</f>
        <v>387647.8</v>
      </c>
      <c r="AG23" s="25"/>
      <c r="AH23" s="25"/>
    </row>
    <row r="24" spans="1:34" ht="25.5" customHeight="1" x14ac:dyDescent="0.2">
      <c r="A24" s="28">
        <v>13</v>
      </c>
      <c r="B24" s="30" t="s">
        <v>44</v>
      </c>
      <c r="C24" s="22">
        <v>0</v>
      </c>
      <c r="D24" s="23" t="s">
        <v>74</v>
      </c>
      <c r="E24" s="24" t="s">
        <v>75</v>
      </c>
      <c r="F24" s="24"/>
      <c r="G24" s="25">
        <f>'[1]Ресурс 2018'!L539</f>
        <v>909998.39999999991</v>
      </c>
      <c r="H24" s="25"/>
      <c r="I24" s="25"/>
      <c r="J24" s="25"/>
      <c r="K24" s="25">
        <f>'[1]Ресурс 2018'!Q539</f>
        <v>0</v>
      </c>
      <c r="L24" s="25">
        <f>'[1]Ресурс 2018'!R539</f>
        <v>29945.599999999999</v>
      </c>
      <c r="M24" s="25">
        <f>'[1]Ресурс 2018'!S539</f>
        <v>4334903.9000000004</v>
      </c>
      <c r="N24" s="25">
        <f>'[1]Ресурс 2018'!T539</f>
        <v>3726773.8</v>
      </c>
      <c r="O24" s="25">
        <f>'[1]Ресурс 2018'!U539</f>
        <v>66964.600000000006</v>
      </c>
      <c r="P24" s="25">
        <f>'[1]Ресурс 2018'!V539</f>
        <v>23079</v>
      </c>
      <c r="Q24" s="25">
        <f>'[1]Ресурс 2018'!W539</f>
        <v>65302.400000000001</v>
      </c>
      <c r="R24" s="25">
        <f>'[1]Ресурс 2018'!X539</f>
        <v>1239</v>
      </c>
      <c r="S24" s="25">
        <f>'[1]Ресурс 2018'!Y539</f>
        <v>9011.2000000000007</v>
      </c>
      <c r="T24" s="25">
        <f>'[1]Ресурс 2018'!AI539</f>
        <v>13850.8</v>
      </c>
      <c r="U24" s="25"/>
      <c r="V24" s="25">
        <f>'[1]Ресурс 2018'!AM539</f>
        <v>0</v>
      </c>
      <c r="W24" s="25"/>
      <c r="X24" s="25"/>
      <c r="Y24" s="25"/>
      <c r="Z24" s="25"/>
      <c r="AA24" s="25"/>
      <c r="AB24" s="25"/>
      <c r="AC24" s="25"/>
      <c r="AD24" s="25"/>
      <c r="AE24" s="25">
        <f>'[1]Ресурс 2018'!AQ539</f>
        <v>2324.1999999999998</v>
      </c>
      <c r="AF24" s="25">
        <f>'[1]Ресурс 2018'!AV539</f>
        <v>641148.30000000005</v>
      </c>
      <c r="AG24" s="25"/>
      <c r="AH24" s="25"/>
    </row>
    <row r="25" spans="1:34" ht="25.5" customHeight="1" x14ac:dyDescent="0.2">
      <c r="A25" s="29">
        <v>14</v>
      </c>
      <c r="B25" s="30" t="s">
        <v>44</v>
      </c>
      <c r="C25" s="22">
        <v>0</v>
      </c>
      <c r="D25" s="23" t="s">
        <v>76</v>
      </c>
      <c r="E25" s="24" t="s">
        <v>77</v>
      </c>
      <c r="F25" s="24"/>
      <c r="G25" s="25">
        <f>'[1]Ресурс 2018'!L597</f>
        <v>583482.5</v>
      </c>
      <c r="H25" s="25"/>
      <c r="I25" s="25"/>
      <c r="J25" s="25"/>
      <c r="K25" s="25">
        <f>'[1]Ресурс 2018'!Q597</f>
        <v>0</v>
      </c>
      <c r="L25" s="25">
        <f>'[1]Ресурс 2018'!R597</f>
        <v>32332.3</v>
      </c>
      <c r="M25" s="25">
        <f>'[1]Ресурс 2018'!S597</f>
        <v>1940567.8000000003</v>
      </c>
      <c r="N25" s="25">
        <f>'[1]Ресурс 2018'!T597</f>
        <v>1165792</v>
      </c>
      <c r="O25" s="25">
        <f>'[1]Ресурс 2018'!U597</f>
        <v>129472.8</v>
      </c>
      <c r="P25" s="25">
        <f>'[1]Ресурс 2018'!V597</f>
        <v>0</v>
      </c>
      <c r="Q25" s="25">
        <f>'[1]Ресурс 2018'!W597</f>
        <v>29639</v>
      </c>
      <c r="R25" s="25">
        <f>'[1]Ресурс 2018'!X597</f>
        <v>562.29999999999995</v>
      </c>
      <c r="S25" s="25">
        <f>'[1]Ресурс 2018'!Y597</f>
        <v>4090</v>
      </c>
      <c r="T25" s="25">
        <f>'[1]Ресурс 2018'!AI597</f>
        <v>43405.9</v>
      </c>
      <c r="U25" s="25"/>
      <c r="V25" s="25">
        <f>'[1]Ресурс 2018'!AM597</f>
        <v>0</v>
      </c>
      <c r="W25" s="25"/>
      <c r="X25" s="25"/>
      <c r="Y25" s="25"/>
      <c r="Z25" s="25"/>
      <c r="AA25" s="25"/>
      <c r="AB25" s="25"/>
      <c r="AC25" s="25"/>
      <c r="AD25" s="25">
        <f>'[1]Ресурс 2018'!AB597</f>
        <v>8373.7000000000007</v>
      </c>
      <c r="AE25" s="25"/>
      <c r="AF25" s="25">
        <f>'[1]Ресурс 2018'!AV597</f>
        <v>315618.40000000002</v>
      </c>
      <c r="AG25" s="25"/>
      <c r="AH25" s="25"/>
    </row>
    <row r="26" spans="1:34" ht="25.5" customHeight="1" x14ac:dyDescent="0.2">
      <c r="A26" s="29">
        <v>15</v>
      </c>
      <c r="B26" s="30" t="s">
        <v>44</v>
      </c>
      <c r="C26" s="22">
        <v>0</v>
      </c>
      <c r="D26" s="23" t="s">
        <v>78</v>
      </c>
      <c r="E26" s="24" t="s">
        <v>79</v>
      </c>
      <c r="F26" s="24"/>
      <c r="G26" s="25">
        <f>'[1]Ресурс 2018'!L645</f>
        <v>861925.3</v>
      </c>
      <c r="H26" s="25"/>
      <c r="I26" s="25"/>
      <c r="J26" s="25"/>
      <c r="K26" s="25">
        <f>'[1]Ресурс 2018'!Q645</f>
        <v>0</v>
      </c>
      <c r="L26" s="25">
        <f>'[1]Ресурс 2018'!R645</f>
        <v>53711.4</v>
      </c>
      <c r="M26" s="25">
        <f>'[1]Ресурс 2018'!S645</f>
        <v>3273870.0000000005</v>
      </c>
      <c r="N26" s="25">
        <f>'[1]Ресурс 2018'!T645</f>
        <v>1288586.1000000001</v>
      </c>
      <c r="O26" s="25">
        <f>'[1]Ресурс 2018'!U645</f>
        <v>198413</v>
      </c>
      <c r="P26" s="25">
        <f>'[1]Ресурс 2018'!V645</f>
        <v>23079</v>
      </c>
      <c r="Q26" s="25">
        <f>'[1]Ресурс 2018'!W645</f>
        <v>61501</v>
      </c>
      <c r="R26" s="25">
        <f>'[1]Ресурс 2018'!X645</f>
        <v>1166.8</v>
      </c>
      <c r="S26" s="25">
        <f>'[1]Ресурс 2018'!Y645</f>
        <v>8486.7000000000007</v>
      </c>
      <c r="T26" s="25">
        <f>'[1]Ресурс 2018'!AI645</f>
        <v>61997.1</v>
      </c>
      <c r="U26" s="25"/>
      <c r="V26" s="25">
        <f>'[1]Ресурс 2018'!AM645</f>
        <v>0</v>
      </c>
      <c r="W26" s="25"/>
      <c r="X26" s="25"/>
      <c r="Y26" s="25"/>
      <c r="Z26" s="25"/>
      <c r="AA26" s="25"/>
      <c r="AB26" s="25"/>
      <c r="AC26" s="25"/>
      <c r="AD26" s="25"/>
      <c r="AE26" s="25"/>
      <c r="AF26" s="25">
        <f>'[1]Ресурс 2018'!AV645</f>
        <v>467984.5</v>
      </c>
      <c r="AG26" s="25"/>
      <c r="AH26" s="25"/>
    </row>
    <row r="27" spans="1:34" ht="25.5" customHeight="1" x14ac:dyDescent="0.2">
      <c r="A27" s="29">
        <v>16</v>
      </c>
      <c r="B27" s="30" t="s">
        <v>44</v>
      </c>
      <c r="C27" s="22">
        <v>0</v>
      </c>
      <c r="D27" s="23" t="s">
        <v>80</v>
      </c>
      <c r="E27" s="24" t="s">
        <v>81</v>
      </c>
      <c r="F27" s="24"/>
      <c r="G27" s="25">
        <f>'[1]Ресурс 2018'!L694</f>
        <v>561948.4</v>
      </c>
      <c r="H27" s="25"/>
      <c r="I27" s="25"/>
      <c r="J27" s="25"/>
      <c r="K27" s="25">
        <f>'[1]Ресурс 2018'!Q694</f>
        <v>0</v>
      </c>
      <c r="L27" s="25">
        <f>'[1]Ресурс 2018'!R694</f>
        <v>33443.5</v>
      </c>
      <c r="M27" s="25">
        <f>'[1]Ресурс 2018'!S694</f>
        <v>1903638.5</v>
      </c>
      <c r="N27" s="25">
        <f>'[1]Ресурс 2018'!T694</f>
        <v>2891916.9</v>
      </c>
      <c r="O27" s="25">
        <f>'[1]Ресурс 2018'!U694</f>
        <v>34883.300000000003</v>
      </c>
      <c r="P27" s="25">
        <f>'[1]Ресурс 2018'!V694</f>
        <v>11538</v>
      </c>
      <c r="Q27" s="25">
        <f>'[1]Ресурс 2018'!W694</f>
        <v>36769.699999999997</v>
      </c>
      <c r="R27" s="25">
        <f>'[1]Ресурс 2018'!X694</f>
        <v>697.6</v>
      </c>
      <c r="S27" s="25">
        <f>'[1]Ресурс 2018'!Y694</f>
        <v>5073.8999999999996</v>
      </c>
      <c r="T27" s="25">
        <f>'[1]Ресурс 2018'!AI694</f>
        <v>17667.099999999999</v>
      </c>
      <c r="U27" s="25"/>
      <c r="V27" s="25">
        <f>'[1]Ресурс 2018'!AM694</f>
        <v>0</v>
      </c>
      <c r="W27" s="25"/>
      <c r="X27" s="25"/>
      <c r="Y27" s="25"/>
      <c r="Z27" s="25"/>
      <c r="AA27" s="25"/>
      <c r="AB27" s="25"/>
      <c r="AC27" s="25"/>
      <c r="AD27" s="25"/>
      <c r="AE27" s="25">
        <f>'[1]Ресурс 2018'!AQ694</f>
        <v>272103.2</v>
      </c>
      <c r="AF27" s="25">
        <f>'[1]Ресурс 2018'!AV694</f>
        <v>646807.9</v>
      </c>
      <c r="AG27" s="25"/>
      <c r="AH27" s="25"/>
    </row>
    <row r="28" spans="1:34" ht="25.5" customHeight="1" x14ac:dyDescent="0.2">
      <c r="A28" s="29">
        <v>17</v>
      </c>
      <c r="B28" s="30" t="s">
        <v>44</v>
      </c>
      <c r="C28" s="22">
        <v>0</v>
      </c>
      <c r="D28" s="23" t="s">
        <v>82</v>
      </c>
      <c r="E28" s="24" t="s">
        <v>83</v>
      </c>
      <c r="F28" s="24"/>
      <c r="G28" s="25">
        <f>'[1]Ресурс 2018'!L749</f>
        <v>673808.3</v>
      </c>
      <c r="H28" s="25"/>
      <c r="I28" s="25"/>
      <c r="J28" s="25"/>
      <c r="K28" s="25">
        <f>'[1]Ресурс 2018'!Q749</f>
        <v>0</v>
      </c>
      <c r="L28" s="25">
        <f>'[1]Ресурс 2018'!R749</f>
        <v>20129.400000000001</v>
      </c>
      <c r="M28" s="25">
        <f>'[1]Ресурс 2018'!S749</f>
        <v>2579593.9</v>
      </c>
      <c r="N28" s="25">
        <f>'[1]Ресурс 2018'!T749</f>
        <v>1611346.4</v>
      </c>
      <c r="O28" s="25">
        <f>'[1]Ресурс 2018'!U749</f>
        <v>139444.5</v>
      </c>
      <c r="P28" s="25">
        <f>'[1]Ресурс 2018'!V749</f>
        <v>11538</v>
      </c>
      <c r="Q28" s="25">
        <f>'[1]Ресурс 2018'!W749</f>
        <v>29964.6</v>
      </c>
      <c r="R28" s="25">
        <f>'[1]Ресурс 2018'!X749</f>
        <v>568.5</v>
      </c>
      <c r="S28" s="25">
        <f>'[1]Ресурс 2018'!Y749</f>
        <v>4134.8999999999996</v>
      </c>
      <c r="T28" s="25">
        <f>'[1]Ресурс 2018'!AI749</f>
        <v>12748.1</v>
      </c>
      <c r="U28" s="25"/>
      <c r="V28" s="25">
        <f>'[1]Ресурс 2018'!AM749</f>
        <v>0</v>
      </c>
      <c r="W28" s="25"/>
      <c r="X28" s="25"/>
      <c r="Y28" s="25"/>
      <c r="Z28" s="25"/>
      <c r="AA28" s="25"/>
      <c r="AB28" s="25"/>
      <c r="AC28" s="25"/>
      <c r="AD28" s="25">
        <f>'[1]Ресурс 2018'!AB749</f>
        <v>9046.2999999999993</v>
      </c>
      <c r="AE28" s="25">
        <f>'[1]Ресурс 2018'!AQ749</f>
        <v>370399.6</v>
      </c>
      <c r="AF28" s="25">
        <f>'[1]Ресурс 2018'!AV749</f>
        <v>309289.5</v>
      </c>
      <c r="AG28" s="25"/>
      <c r="AH28" s="25"/>
    </row>
    <row r="29" spans="1:34" ht="25.5" customHeight="1" x14ac:dyDescent="0.2">
      <c r="A29" s="29">
        <v>18</v>
      </c>
      <c r="B29" s="30" t="s">
        <v>44</v>
      </c>
      <c r="C29" s="22">
        <v>0</v>
      </c>
      <c r="D29" s="23" t="s">
        <v>84</v>
      </c>
      <c r="E29" s="24" t="s">
        <v>85</v>
      </c>
      <c r="F29" s="24"/>
      <c r="G29" s="25">
        <f>'[1]Ресурс 2018'!L793</f>
        <v>586629.30000000005</v>
      </c>
      <c r="H29" s="25"/>
      <c r="I29" s="25"/>
      <c r="J29" s="25"/>
      <c r="K29" s="25">
        <f>'[1]Ресурс 2018'!Q793</f>
        <v>0</v>
      </c>
      <c r="L29" s="25">
        <f>'[1]Ресурс 2018'!R793</f>
        <v>29090.3</v>
      </c>
      <c r="M29" s="25">
        <f>'[1]Ресурс 2018'!S793</f>
        <v>1578212.0999999999</v>
      </c>
      <c r="N29" s="25">
        <f>'[1]Ресурс 2018'!T793</f>
        <v>2256739.5</v>
      </c>
      <c r="O29" s="25">
        <f>'[1]Ресурс 2018'!U793</f>
        <v>117375.4</v>
      </c>
      <c r="P29" s="25">
        <f>'[1]Ресурс 2018'!V793</f>
        <v>0</v>
      </c>
      <c r="Q29" s="25">
        <f>'[1]Ресурс 2018'!W793</f>
        <v>28463.9</v>
      </c>
      <c r="R29" s="25">
        <f>'[1]Ресурс 2018'!X793</f>
        <v>540</v>
      </c>
      <c r="S29" s="25">
        <f>'[1]Ресурс 2018'!Y793</f>
        <v>3927.8</v>
      </c>
      <c r="T29" s="25">
        <f>'[1]Ресурс 2018'!AI793</f>
        <v>17925.5</v>
      </c>
      <c r="U29" s="25"/>
      <c r="V29" s="25"/>
      <c r="W29" s="25"/>
      <c r="X29" s="25"/>
      <c r="Y29" s="25"/>
      <c r="Z29" s="25"/>
      <c r="AA29" s="25"/>
      <c r="AB29" s="25"/>
      <c r="AC29" s="25"/>
      <c r="AD29" s="25"/>
      <c r="AE29" s="25"/>
      <c r="AF29" s="25">
        <f>'[1]Ресурс 2018'!AV793</f>
        <v>502926.3</v>
      </c>
      <c r="AG29" s="25"/>
      <c r="AH29" s="25"/>
    </row>
    <row r="30" spans="1:34" ht="25.5" customHeight="1" x14ac:dyDescent="0.2">
      <c r="A30" s="29">
        <v>19</v>
      </c>
      <c r="B30" s="30" t="s">
        <v>44</v>
      </c>
      <c r="C30" s="22">
        <v>0</v>
      </c>
      <c r="D30" s="23" t="s">
        <v>86</v>
      </c>
      <c r="E30" s="24" t="s">
        <v>87</v>
      </c>
      <c r="F30" s="24"/>
      <c r="G30" s="25">
        <f>'[1]Ресурс 2018'!L838</f>
        <v>680244.3</v>
      </c>
      <c r="H30" s="25"/>
      <c r="I30" s="25"/>
      <c r="J30" s="25"/>
      <c r="K30" s="25">
        <f>'[1]Ресурс 2018'!Q838</f>
        <v>0</v>
      </c>
      <c r="L30" s="25">
        <f>'[1]Ресурс 2018'!R838</f>
        <v>16539.099999999999</v>
      </c>
      <c r="M30" s="25">
        <f>'[1]Ресурс 2018'!S838</f>
        <v>1744273.9</v>
      </c>
      <c r="N30" s="25">
        <f>'[1]Ресурс 2018'!T838</f>
        <v>1571467.1</v>
      </c>
      <c r="O30" s="25">
        <f>'[1]Ресурс 2018'!U838</f>
        <v>62686</v>
      </c>
      <c r="P30" s="25">
        <f>'[1]Ресурс 2018'!V838</f>
        <v>0</v>
      </c>
      <c r="Q30" s="25">
        <f>'[1]Ресурс 2018'!W838</f>
        <v>27295.599999999999</v>
      </c>
      <c r="R30" s="25">
        <f>'[1]Ресурс 2018'!X838</f>
        <v>517.9</v>
      </c>
      <c r="S30" s="25">
        <f>'[1]Ресурс 2018'!Y838</f>
        <v>3766.6</v>
      </c>
      <c r="T30" s="25">
        <f>'[1]Ресурс 2018'!AI838</f>
        <v>6026.6</v>
      </c>
      <c r="U30" s="25"/>
      <c r="V30" s="25">
        <f>'[1]Ресурс 2018'!AM838</f>
        <v>0</v>
      </c>
      <c r="W30" s="25"/>
      <c r="X30" s="25"/>
      <c r="Y30" s="25"/>
      <c r="Z30" s="25"/>
      <c r="AA30" s="25"/>
      <c r="AB30" s="25"/>
      <c r="AC30" s="25"/>
      <c r="AD30" s="25"/>
      <c r="AE30" s="25"/>
      <c r="AF30" s="25">
        <f>'[1]Ресурс 2018'!AV838</f>
        <v>346406.5</v>
      </c>
      <c r="AG30" s="25"/>
      <c r="AH30" s="25"/>
    </row>
    <row r="31" spans="1:34" ht="25.5" customHeight="1" x14ac:dyDescent="0.2">
      <c r="A31" s="29">
        <v>20</v>
      </c>
      <c r="B31" s="30" t="s">
        <v>44</v>
      </c>
      <c r="C31" s="22">
        <v>0</v>
      </c>
      <c r="D31" s="23" t="s">
        <v>88</v>
      </c>
      <c r="E31" s="24" t="s">
        <v>89</v>
      </c>
      <c r="F31" s="24"/>
      <c r="G31" s="25">
        <f>'[1]Ресурс 2018'!L900</f>
        <v>915819</v>
      </c>
      <c r="H31" s="25"/>
      <c r="I31" s="25"/>
      <c r="J31" s="25"/>
      <c r="K31" s="25">
        <f>'[1]Ресурс 2018'!Q900</f>
        <v>0</v>
      </c>
      <c r="L31" s="25">
        <f>'[1]Ресурс 2018'!R900</f>
        <v>79483</v>
      </c>
      <c r="M31" s="25">
        <f>'[1]Ресурс 2018'!S900</f>
        <v>3202070.0999999996</v>
      </c>
      <c r="N31" s="25">
        <f>'[1]Ресурс 2018'!T900</f>
        <v>3972296</v>
      </c>
      <c r="O31" s="25">
        <f>'[1]Ресурс 2018'!U900</f>
        <v>75424.2</v>
      </c>
      <c r="P31" s="25">
        <f>'[1]Ресурс 2018'!V900</f>
        <v>11538</v>
      </c>
      <c r="Q31" s="25">
        <f>'[1]Ресурс 2018'!W900</f>
        <v>69610.2</v>
      </c>
      <c r="R31" s="25">
        <f>'[1]Ресурс 2018'!X900</f>
        <v>1320.7</v>
      </c>
      <c r="S31" s="25">
        <f>'[1]Ресурс 2018'!Y900</f>
        <v>9605.7000000000007</v>
      </c>
      <c r="T31" s="25">
        <f>'[1]Ресурс 2018'!AI900</f>
        <v>21851.200000000001</v>
      </c>
      <c r="U31" s="25"/>
      <c r="V31" s="25">
        <f>'[1]Ресурс 2018'!AM900</f>
        <v>0</v>
      </c>
      <c r="W31" s="25"/>
      <c r="X31" s="25"/>
      <c r="Y31" s="25"/>
      <c r="Z31" s="25"/>
      <c r="AA31" s="25"/>
      <c r="AB31" s="25"/>
      <c r="AC31" s="25"/>
      <c r="AD31" s="25"/>
      <c r="AE31" s="25"/>
      <c r="AF31" s="25">
        <f>'[1]Ресурс 2018'!AV900</f>
        <v>721367</v>
      </c>
      <c r="AG31" s="25"/>
      <c r="AH31" s="25"/>
    </row>
    <row r="32" spans="1:34" ht="25.5" customHeight="1" x14ac:dyDescent="0.2">
      <c r="A32" s="29">
        <v>21</v>
      </c>
      <c r="B32" s="30" t="s">
        <v>44</v>
      </c>
      <c r="C32" s="22">
        <v>0</v>
      </c>
      <c r="D32" s="23" t="s">
        <v>90</v>
      </c>
      <c r="E32" s="24" t="s">
        <v>91</v>
      </c>
      <c r="F32" s="24"/>
      <c r="G32" s="25">
        <f>'[1]Ресурс 2018'!L943</f>
        <v>644217.4</v>
      </c>
      <c r="H32" s="25"/>
      <c r="I32" s="25"/>
      <c r="J32" s="25"/>
      <c r="K32" s="25">
        <f>'[1]Ресурс 2018'!Q943</f>
        <v>0</v>
      </c>
      <c r="L32" s="25">
        <f>'[1]Ресурс 2018'!R943</f>
        <v>46893.7</v>
      </c>
      <c r="M32" s="25">
        <f>'[1]Ресурс 2018'!S943</f>
        <v>1664856.6999999997</v>
      </c>
      <c r="N32" s="25">
        <f>'[1]Ресурс 2018'!T943</f>
        <v>1141324.6000000001</v>
      </c>
      <c r="O32" s="25">
        <f>'[1]Ресурс 2018'!U943</f>
        <v>179637.7</v>
      </c>
      <c r="P32" s="25">
        <f>'[1]Ресурс 2018'!V943</f>
        <v>11538</v>
      </c>
      <c r="Q32" s="25">
        <f>'[1]Ресурс 2018'!W943</f>
        <v>27204.3</v>
      </c>
      <c r="R32" s="25">
        <f>'[1]Ресурс 2018'!X943</f>
        <v>516.1</v>
      </c>
      <c r="S32" s="25">
        <f>'[1]Ресурс 2018'!Y943</f>
        <v>3754</v>
      </c>
      <c r="T32" s="25">
        <f>'[1]Ресурс 2018'!AI943</f>
        <v>19773.8</v>
      </c>
      <c r="U32" s="25"/>
      <c r="V32" s="25"/>
      <c r="W32" s="25"/>
      <c r="X32" s="25"/>
      <c r="Y32" s="25"/>
      <c r="Z32" s="25"/>
      <c r="AA32" s="25"/>
      <c r="AB32" s="25"/>
      <c r="AC32" s="25"/>
      <c r="AD32" s="25">
        <f>'[1]Ресурс 2018'!AB943</f>
        <v>39</v>
      </c>
      <c r="AE32" s="25"/>
      <c r="AF32" s="25">
        <f>'[1]Ресурс 2018'!AV943</f>
        <v>351544.5</v>
      </c>
      <c r="AG32" s="25"/>
      <c r="AH32" s="25"/>
    </row>
    <row r="33" spans="1:34" ht="25.5" customHeight="1" x14ac:dyDescent="0.2">
      <c r="A33" s="29">
        <v>22</v>
      </c>
      <c r="B33" s="30" t="s">
        <v>44</v>
      </c>
      <c r="C33" s="22">
        <v>0</v>
      </c>
      <c r="D33" s="23" t="s">
        <v>92</v>
      </c>
      <c r="E33" s="24" t="s">
        <v>93</v>
      </c>
      <c r="F33" s="24"/>
      <c r="G33" s="25">
        <f>'[1]Ресурс 2018'!L983</f>
        <v>670536.89999999991</v>
      </c>
      <c r="H33" s="25"/>
      <c r="I33" s="25"/>
      <c r="J33" s="25"/>
      <c r="K33" s="25">
        <f>'[1]Ресурс 2018'!Q983</f>
        <v>0</v>
      </c>
      <c r="L33" s="25">
        <f>'[1]Ресурс 2018'!R983</f>
        <v>22229.599999999999</v>
      </c>
      <c r="M33" s="25">
        <f>'[1]Ресурс 2018'!S983</f>
        <v>2060251</v>
      </c>
      <c r="N33" s="25">
        <f>'[1]Ресурс 2018'!T983</f>
        <v>2136509</v>
      </c>
      <c r="O33" s="25">
        <f>'[1]Ресурс 2018'!U983</f>
        <v>104707</v>
      </c>
      <c r="P33" s="25">
        <f>'[1]Ресурс 2018'!V983</f>
        <v>11538</v>
      </c>
      <c r="Q33" s="25">
        <f>'[1]Ресурс 2018'!W983</f>
        <v>33121.599999999999</v>
      </c>
      <c r="R33" s="25">
        <f>'[1]Ресурс 2018'!X983</f>
        <v>628.4</v>
      </c>
      <c r="S33" s="25">
        <f>'[1]Ресурс 2018'!Y983</f>
        <v>4570.5</v>
      </c>
      <c r="T33" s="25">
        <f>'[1]Ресурс 2018'!AI983</f>
        <v>14808.1</v>
      </c>
      <c r="U33" s="25"/>
      <c r="V33" s="25">
        <f>'[1]Ресурс 2018'!AM983</f>
        <v>0</v>
      </c>
      <c r="W33" s="25"/>
      <c r="X33" s="25"/>
      <c r="Y33" s="25"/>
      <c r="Z33" s="25"/>
      <c r="AA33" s="25"/>
      <c r="AB33" s="25"/>
      <c r="AC33" s="25"/>
      <c r="AD33" s="25">
        <f>'[1]Ресурс 2018'!AB983</f>
        <v>4654.3999999999996</v>
      </c>
      <c r="AE33" s="25"/>
      <c r="AF33" s="25">
        <f>'[1]Ресурс 2018'!AV983</f>
        <v>501883</v>
      </c>
      <c r="AG33" s="25"/>
      <c r="AH33" s="25"/>
    </row>
    <row r="34" spans="1:34" ht="25.5" customHeight="1" x14ac:dyDescent="0.2">
      <c r="A34" s="29">
        <v>23</v>
      </c>
      <c r="B34" s="30" t="s">
        <v>44</v>
      </c>
      <c r="C34" s="22">
        <v>0</v>
      </c>
      <c r="D34" s="23" t="s">
        <v>94</v>
      </c>
      <c r="E34" s="24" t="s">
        <v>95</v>
      </c>
      <c r="F34" s="24"/>
      <c r="G34" s="25">
        <f>'[1]Ресурс 2018'!L1040</f>
        <v>632997</v>
      </c>
      <c r="H34" s="25"/>
      <c r="I34" s="25"/>
      <c r="J34" s="25"/>
      <c r="K34" s="25">
        <f>'[1]Ресурс 2018'!Q1040</f>
        <v>0</v>
      </c>
      <c r="L34" s="25">
        <f>'[1]Ресурс 2018'!R1040</f>
        <v>36306.300000000003</v>
      </c>
      <c r="M34" s="25">
        <f>'[1]Ресурс 2018'!S1040</f>
        <v>1776858.3</v>
      </c>
      <c r="N34" s="25">
        <f>'[1]Ресурс 2018'!T1040</f>
        <v>2470018.2999999998</v>
      </c>
      <c r="O34" s="25">
        <f>'[1]Ресурс 2018'!U1040</f>
        <v>106940.6</v>
      </c>
      <c r="P34" s="25">
        <f>'[1]Ресурс 2018'!V1040</f>
        <v>11538</v>
      </c>
      <c r="Q34" s="25">
        <f>'[1]Ресурс 2018'!W1040</f>
        <v>31728.5</v>
      </c>
      <c r="R34" s="25">
        <f>'[1]Ресурс 2018'!X1040</f>
        <v>602</v>
      </c>
      <c r="S34" s="25">
        <f>'[1]Ресурс 2018'!Y1040</f>
        <v>4378.3</v>
      </c>
      <c r="T34" s="25">
        <f>'[1]Ресурс 2018'!AI1040</f>
        <v>13566.6</v>
      </c>
      <c r="U34" s="25"/>
      <c r="V34" s="25">
        <f>'[1]Ресурс 2018'!AM1040</f>
        <v>0</v>
      </c>
      <c r="W34" s="25"/>
      <c r="X34" s="25"/>
      <c r="Y34" s="25"/>
      <c r="Z34" s="25"/>
      <c r="AA34" s="25"/>
      <c r="AB34" s="25"/>
      <c r="AC34" s="25"/>
      <c r="AD34" s="25"/>
      <c r="AE34" s="25"/>
      <c r="AF34" s="25">
        <f>'[1]Ресурс 2018'!AV1040</f>
        <v>430335.9</v>
      </c>
      <c r="AG34" s="25"/>
      <c r="AH34" s="25"/>
    </row>
    <row r="35" spans="1:34" ht="25.5" customHeight="1" x14ac:dyDescent="0.2">
      <c r="A35" s="29">
        <v>24</v>
      </c>
      <c r="B35" s="30" t="s">
        <v>44</v>
      </c>
      <c r="C35" s="22">
        <v>0</v>
      </c>
      <c r="D35" s="23" t="s">
        <v>96</v>
      </c>
      <c r="E35" s="24" t="s">
        <v>97</v>
      </c>
      <c r="F35" s="24"/>
      <c r="G35" s="25">
        <f>'[1]Ресурс 2018'!L1079</f>
        <v>677508.8</v>
      </c>
      <c r="H35" s="25"/>
      <c r="I35" s="25"/>
      <c r="J35" s="25"/>
      <c r="K35" s="25">
        <f>'[1]Ресурс 2018'!Q1079</f>
        <v>0</v>
      </c>
      <c r="L35" s="25">
        <f>'[1]Ресурс 2018'!R1079</f>
        <v>16029.8</v>
      </c>
      <c r="M35" s="25">
        <f>'[1]Ресурс 2018'!S1079</f>
        <v>1726912.0999999999</v>
      </c>
      <c r="N35" s="25">
        <f>'[1]Ресурс 2018'!T1079</f>
        <v>1240697.6000000001</v>
      </c>
      <c r="O35" s="25">
        <f>'[1]Ресурс 2018'!U1079</f>
        <v>93674.8</v>
      </c>
      <c r="P35" s="25">
        <f>'[1]Ресурс 2018'!V1079</f>
        <v>0</v>
      </c>
      <c r="Q35" s="25">
        <f>'[1]Ресурс 2018'!W1079</f>
        <v>23402.400000000001</v>
      </c>
      <c r="R35" s="25">
        <f>'[1]Ресурс 2018'!X1079</f>
        <v>444</v>
      </c>
      <c r="S35" s="25">
        <f>'[1]Ресурс 2018'!Y1079</f>
        <v>3229.4</v>
      </c>
      <c r="T35" s="25">
        <f>'[1]Ресурс 2018'!AI1079</f>
        <v>6386.4</v>
      </c>
      <c r="U35" s="25"/>
      <c r="V35" s="25"/>
      <c r="W35" s="25"/>
      <c r="X35" s="25"/>
      <c r="Y35" s="25"/>
      <c r="Z35" s="25"/>
      <c r="AA35" s="25"/>
      <c r="AB35" s="25"/>
      <c r="AC35" s="25"/>
      <c r="AD35" s="25"/>
      <c r="AE35" s="25"/>
      <c r="AF35" s="25">
        <f>'[1]Ресурс 2018'!AV1079</f>
        <v>201038.6</v>
      </c>
      <c r="AG35" s="25"/>
      <c r="AH35" s="25"/>
    </row>
    <row r="36" spans="1:34" ht="25.5" customHeight="1" x14ac:dyDescent="0.2">
      <c r="A36" s="29">
        <v>25</v>
      </c>
      <c r="B36" s="30" t="s">
        <v>44</v>
      </c>
      <c r="C36" s="22">
        <v>0</v>
      </c>
      <c r="D36" s="23" t="s">
        <v>98</v>
      </c>
      <c r="E36" s="24" t="s">
        <v>99</v>
      </c>
      <c r="F36" s="24"/>
      <c r="G36" s="25">
        <f>'[1]Ресурс 2018'!L1113</f>
        <v>594948.70000000007</v>
      </c>
      <c r="H36" s="25"/>
      <c r="I36" s="25"/>
      <c r="J36" s="25"/>
      <c r="K36" s="25">
        <f>'[1]Ресурс 2018'!Q1113</f>
        <v>0</v>
      </c>
      <c r="L36" s="25">
        <f>'[1]Ресурс 2018'!R1113</f>
        <v>30109</v>
      </c>
      <c r="M36" s="25">
        <f>'[1]Ресурс 2018'!S1113</f>
        <v>1337243.2000000002</v>
      </c>
      <c r="N36" s="25">
        <f>'[1]Ресурс 2018'!T1113</f>
        <v>1828385.7</v>
      </c>
      <c r="O36" s="25">
        <f>'[1]Ресурс 2018'!U1113</f>
        <v>136328.29999999999</v>
      </c>
      <c r="P36" s="25">
        <f>'[1]Ресурс 2018'!V1113</f>
        <v>0</v>
      </c>
      <c r="Q36" s="25">
        <f>'[1]Ресурс 2018'!W1113</f>
        <v>26631.200000000001</v>
      </c>
      <c r="R36" s="25">
        <f>'[1]Ресурс 2018'!X1113</f>
        <v>505.3</v>
      </c>
      <c r="S36" s="25">
        <f>'[1]Ресурс 2018'!Y1113</f>
        <v>3674.9</v>
      </c>
      <c r="T36" s="25">
        <f>'[1]Ресурс 2018'!AI1113</f>
        <v>16401.3</v>
      </c>
      <c r="U36" s="25"/>
      <c r="V36" s="25">
        <f>'[1]Ресурс 2018'!AM1113</f>
        <v>0</v>
      </c>
      <c r="W36" s="25"/>
      <c r="X36" s="25"/>
      <c r="Y36" s="25"/>
      <c r="Z36" s="25"/>
      <c r="AA36" s="25"/>
      <c r="AB36" s="25"/>
      <c r="AC36" s="25"/>
      <c r="AD36" s="25"/>
      <c r="AE36" s="25"/>
      <c r="AF36" s="25">
        <f>'[1]Ресурс 2018'!AV1113</f>
        <v>468535.7</v>
      </c>
      <c r="AG36" s="25"/>
      <c r="AH36" s="25"/>
    </row>
    <row r="37" spans="1:34" s="37" customFormat="1" ht="25.5" customHeight="1" x14ac:dyDescent="0.25">
      <c r="A37" s="31">
        <v>26</v>
      </c>
      <c r="B37" s="32" t="s">
        <v>44</v>
      </c>
      <c r="C37" s="33">
        <v>0</v>
      </c>
      <c r="D37" s="34" t="s">
        <v>100</v>
      </c>
      <c r="E37" s="35" t="s">
        <v>101</v>
      </c>
      <c r="F37" s="35"/>
      <c r="G37" s="25"/>
      <c r="H37" s="36"/>
      <c r="I37" s="36">
        <f>'[1]Ресурс 2018'!O1162</f>
        <v>100212.3</v>
      </c>
      <c r="J37" s="36"/>
      <c r="K37" s="36">
        <f>'[1]Ресурс 2018'!Q1162</f>
        <v>0</v>
      </c>
      <c r="L37" s="36">
        <f>'[1]Ресурс 2018'!R1162</f>
        <v>13914.3</v>
      </c>
      <c r="M37" s="36">
        <f>'[1]Ресурс 2018'!S1162</f>
        <v>2630958.5</v>
      </c>
      <c r="N37" s="36">
        <f>'[1]Ресурс 2018'!T1162</f>
        <v>2930383.5</v>
      </c>
      <c r="O37" s="36">
        <f>'[1]Ресурс 2018'!U1162</f>
        <v>233.1</v>
      </c>
      <c r="P37" s="36">
        <f>'[1]Ресурс 2018'!V1162</f>
        <v>0</v>
      </c>
      <c r="Q37" s="36">
        <f>'[1]Ресурс 2018'!W1162</f>
        <v>75397.5</v>
      </c>
      <c r="R37" s="36">
        <f>'[1]Ресурс 2018'!X1162</f>
        <v>1430.4</v>
      </c>
      <c r="S37" s="36">
        <f>'[1]Ресурс 2018'!Y1162</f>
        <v>10404.099999999999</v>
      </c>
      <c r="T37" s="36">
        <f>'[1]Ресурс 2018'!AI1162</f>
        <v>8990.4</v>
      </c>
      <c r="U37" s="36"/>
      <c r="V37" s="36">
        <f>'[1]Ресурс 2018'!AM1162</f>
        <v>0</v>
      </c>
      <c r="W37" s="36"/>
      <c r="X37" s="36"/>
      <c r="Y37" s="36"/>
      <c r="Z37" s="36"/>
      <c r="AA37" s="36"/>
      <c r="AB37" s="36">
        <f>'[1]Ресурс 2018'!AE1162</f>
        <v>0</v>
      </c>
      <c r="AC37" s="36"/>
      <c r="AD37" s="36"/>
      <c r="AE37" s="36"/>
      <c r="AF37" s="36"/>
      <c r="AG37" s="36"/>
      <c r="AH37" s="36"/>
    </row>
    <row r="38" spans="1:34" s="37" customFormat="1" ht="25.5" customHeight="1" x14ac:dyDescent="0.25">
      <c r="A38" s="31"/>
      <c r="B38" s="32"/>
      <c r="C38" s="33"/>
      <c r="D38" s="34" t="s">
        <v>102</v>
      </c>
      <c r="E38" s="35" t="s">
        <v>103</v>
      </c>
      <c r="F38" s="35"/>
      <c r="G38" s="25"/>
      <c r="H38" s="36"/>
      <c r="I38" s="36"/>
      <c r="J38" s="36"/>
      <c r="K38" s="36"/>
      <c r="L38" s="36"/>
      <c r="M38" s="36"/>
      <c r="N38" s="36"/>
      <c r="O38" s="36"/>
      <c r="P38" s="36"/>
      <c r="Q38" s="36"/>
      <c r="R38" s="36"/>
      <c r="S38" s="36"/>
      <c r="T38" s="36"/>
      <c r="U38" s="36"/>
      <c r="V38" s="36"/>
      <c r="W38" s="36"/>
      <c r="X38" s="36"/>
      <c r="Y38" s="36"/>
      <c r="Z38" s="36"/>
      <c r="AA38" s="36"/>
      <c r="AB38" s="36"/>
      <c r="AC38" s="36"/>
      <c r="AD38" s="36">
        <f>'[1]Ресурс 2018'!AB753</f>
        <v>4888.1000000000004</v>
      </c>
      <c r="AE38" s="36"/>
      <c r="AF38" s="36"/>
      <c r="AG38" s="36"/>
      <c r="AH38" s="36"/>
    </row>
    <row r="39" spans="1:34" s="37" customFormat="1" ht="25.5" customHeight="1" x14ac:dyDescent="0.25">
      <c r="A39" s="31"/>
      <c r="B39" s="32"/>
      <c r="C39" s="33"/>
      <c r="D39" s="34" t="s">
        <v>104</v>
      </c>
      <c r="E39" s="35" t="s">
        <v>105</v>
      </c>
      <c r="F39" s="35"/>
      <c r="G39" s="25"/>
      <c r="H39" s="36"/>
      <c r="I39" s="36"/>
      <c r="J39" s="36"/>
      <c r="K39" s="36"/>
      <c r="L39" s="36"/>
      <c r="M39" s="36"/>
      <c r="N39" s="36"/>
      <c r="O39" s="36"/>
      <c r="P39" s="36"/>
      <c r="Q39" s="36"/>
      <c r="R39" s="36"/>
      <c r="S39" s="36"/>
      <c r="T39" s="36"/>
      <c r="U39" s="36"/>
      <c r="V39" s="36">
        <f>'[1]Ресурс 2018'!AM10</f>
        <v>0</v>
      </c>
      <c r="W39" s="36"/>
      <c r="X39" s="36"/>
      <c r="Y39" s="36"/>
      <c r="Z39" s="36"/>
      <c r="AA39" s="36"/>
      <c r="AB39" s="36"/>
      <c r="AC39" s="36"/>
      <c r="AD39" s="36"/>
      <c r="AE39" s="36">
        <f>'[1]Ресурс 2018'!AQ10</f>
        <v>168867.6</v>
      </c>
      <c r="AF39" s="36"/>
      <c r="AG39" s="36"/>
      <c r="AH39" s="36"/>
    </row>
    <row r="40" spans="1:34" s="37" customFormat="1" ht="25.5" customHeight="1" x14ac:dyDescent="0.25">
      <c r="A40" s="31"/>
      <c r="B40" s="32"/>
      <c r="C40" s="33"/>
      <c r="D40" s="34" t="s">
        <v>106</v>
      </c>
      <c r="E40" s="35" t="s">
        <v>107</v>
      </c>
      <c r="F40" s="35"/>
      <c r="G40" s="25"/>
      <c r="H40" s="36"/>
      <c r="I40" s="36"/>
      <c r="J40" s="36"/>
      <c r="K40" s="36"/>
      <c r="L40" s="36"/>
      <c r="M40" s="36"/>
      <c r="N40" s="36"/>
      <c r="O40" s="36"/>
      <c r="P40" s="36"/>
      <c r="Q40" s="36"/>
      <c r="R40" s="36"/>
      <c r="S40" s="36"/>
      <c r="T40" s="36"/>
      <c r="U40" s="36"/>
      <c r="V40" s="36"/>
      <c r="W40" s="36"/>
      <c r="X40" s="36"/>
      <c r="Y40" s="36"/>
      <c r="Z40" s="36"/>
      <c r="AA40" s="36"/>
      <c r="AB40" s="36"/>
      <c r="AC40" s="36"/>
      <c r="AD40" s="36">
        <f>'[1]Ресурс 2018'!AB600</f>
        <v>5359.7</v>
      </c>
      <c r="AE40" s="36"/>
      <c r="AF40" s="36"/>
      <c r="AG40" s="36"/>
      <c r="AH40" s="36"/>
    </row>
    <row r="41" spans="1:34" ht="25.5" customHeight="1" x14ac:dyDescent="0.25">
      <c r="A41" s="29"/>
      <c r="B41" s="38"/>
      <c r="C41" s="22"/>
      <c r="D41" s="23" t="s">
        <v>108</v>
      </c>
      <c r="E41" s="24" t="s">
        <v>109</v>
      </c>
      <c r="F41" s="24"/>
      <c r="G41" s="25"/>
      <c r="H41" s="25"/>
      <c r="I41" s="25">
        <f>'[1]Ресурс 2018'!O115</f>
        <v>109629.3</v>
      </c>
      <c r="J41" s="25"/>
      <c r="K41" s="25"/>
      <c r="L41" s="25"/>
      <c r="M41" s="25"/>
      <c r="N41" s="25"/>
      <c r="O41" s="25"/>
      <c r="P41" s="25"/>
      <c r="Q41" s="25"/>
      <c r="R41" s="39"/>
      <c r="S41" s="39"/>
      <c r="T41" s="39"/>
      <c r="U41" s="39"/>
      <c r="V41" s="39"/>
      <c r="W41" s="25"/>
      <c r="X41" s="25"/>
      <c r="Y41" s="25"/>
      <c r="Z41" s="25"/>
      <c r="AA41" s="25"/>
      <c r="AB41" s="25">
        <f>'[1]Ресурс 2018'!AE115</f>
        <v>0</v>
      </c>
      <c r="AC41" s="25"/>
      <c r="AD41" s="25"/>
      <c r="AE41" s="25"/>
      <c r="AF41" s="25"/>
      <c r="AG41" s="25"/>
      <c r="AH41" s="25">
        <f>'[1]Ресурс 2018'!AW115</f>
        <v>1139523.6000000001</v>
      </c>
    </row>
    <row r="42" spans="1:34" ht="25.5" customHeight="1" x14ac:dyDescent="0.25">
      <c r="A42" s="29"/>
      <c r="B42" s="38"/>
      <c r="C42" s="22"/>
      <c r="D42" s="23" t="s">
        <v>110</v>
      </c>
      <c r="E42" s="24" t="s">
        <v>111</v>
      </c>
      <c r="F42" s="24"/>
      <c r="G42" s="25"/>
      <c r="H42" s="25"/>
      <c r="I42" s="25"/>
      <c r="J42" s="25"/>
      <c r="K42" s="25"/>
      <c r="L42" s="25"/>
      <c r="M42" s="25"/>
      <c r="N42" s="25"/>
      <c r="O42" s="25"/>
      <c r="P42" s="25"/>
      <c r="Q42" s="25"/>
      <c r="R42" s="39"/>
      <c r="S42" s="39"/>
      <c r="T42" s="39"/>
      <c r="U42" s="39"/>
      <c r="V42" s="39"/>
      <c r="W42" s="25"/>
      <c r="X42" s="25"/>
      <c r="Y42" s="25"/>
      <c r="Z42" s="25"/>
      <c r="AA42" s="25"/>
      <c r="AB42" s="25"/>
      <c r="AC42" s="25"/>
      <c r="AD42" s="25">
        <f>'[1]Ресурс 2018'!AB338</f>
        <v>8208.7000000000007</v>
      </c>
      <c r="AE42" s="25"/>
      <c r="AF42" s="25"/>
      <c r="AG42" s="25"/>
      <c r="AH42" s="25"/>
    </row>
    <row r="43" spans="1:34" ht="25.5" customHeight="1" x14ac:dyDescent="0.25">
      <c r="A43" s="29"/>
      <c r="B43" s="38"/>
      <c r="C43" s="22"/>
      <c r="D43" s="23" t="s">
        <v>112</v>
      </c>
      <c r="E43" s="24" t="s">
        <v>113</v>
      </c>
      <c r="F43" s="24"/>
      <c r="G43" s="25"/>
      <c r="H43" s="25"/>
      <c r="I43" s="25"/>
      <c r="J43" s="25">
        <f>'[1]Ресурс 2018'!P118</f>
        <v>8480.1</v>
      </c>
      <c r="K43" s="25"/>
      <c r="L43" s="25"/>
      <c r="M43" s="25"/>
      <c r="N43" s="25"/>
      <c r="O43" s="25"/>
      <c r="P43" s="25"/>
      <c r="Q43" s="25"/>
      <c r="R43" s="39"/>
      <c r="S43" s="39"/>
      <c r="T43" s="39"/>
      <c r="U43" s="39"/>
      <c r="V43" s="39"/>
      <c r="W43" s="25"/>
      <c r="X43" s="25"/>
      <c r="Y43" s="25"/>
      <c r="Z43" s="25"/>
      <c r="AA43" s="25"/>
      <c r="AB43" s="25"/>
      <c r="AC43" s="25"/>
      <c r="AD43" s="25"/>
      <c r="AE43" s="25"/>
      <c r="AF43" s="25"/>
      <c r="AG43" s="25"/>
      <c r="AH43" s="25"/>
    </row>
    <row r="44" spans="1:34" ht="25.5" customHeight="1" x14ac:dyDescent="0.25">
      <c r="A44" s="29"/>
      <c r="B44" s="38"/>
      <c r="C44" s="22"/>
      <c r="D44" s="23" t="s">
        <v>114</v>
      </c>
      <c r="E44" s="24" t="s">
        <v>115</v>
      </c>
      <c r="F44" s="24"/>
      <c r="G44" s="25"/>
      <c r="H44" s="25"/>
      <c r="I44" s="25">
        <f>'[1]Ресурс 2018'!O336</f>
        <v>11725.3</v>
      </c>
      <c r="J44" s="25"/>
      <c r="K44" s="25"/>
      <c r="L44" s="25"/>
      <c r="M44" s="25"/>
      <c r="N44" s="25"/>
      <c r="O44" s="25"/>
      <c r="P44" s="25"/>
      <c r="Q44" s="25"/>
      <c r="R44" s="39"/>
      <c r="S44" s="39"/>
      <c r="T44" s="39"/>
      <c r="U44" s="39"/>
      <c r="V44" s="39">
        <f>'[1]Ресурс 2018'!AM336</f>
        <v>0</v>
      </c>
      <c r="W44" s="25"/>
      <c r="X44" s="25"/>
      <c r="Y44" s="25"/>
      <c r="Z44" s="25"/>
      <c r="AA44" s="25"/>
      <c r="AB44" s="25"/>
      <c r="AC44" s="25"/>
      <c r="AD44" s="25"/>
      <c r="AE44" s="25"/>
      <c r="AF44" s="25"/>
      <c r="AG44" s="25"/>
      <c r="AH44" s="25"/>
    </row>
    <row r="45" spans="1:34" ht="25.5" customHeight="1" x14ac:dyDescent="0.25">
      <c r="A45" s="29"/>
      <c r="B45" s="38"/>
      <c r="C45" s="22"/>
      <c r="D45" s="23" t="s">
        <v>116</v>
      </c>
      <c r="E45" s="24" t="s">
        <v>117</v>
      </c>
      <c r="F45" s="24"/>
      <c r="G45" s="25"/>
      <c r="H45" s="25"/>
      <c r="I45" s="25"/>
      <c r="J45" s="25"/>
      <c r="K45" s="25"/>
      <c r="L45" s="25"/>
      <c r="M45" s="25"/>
      <c r="N45" s="25"/>
      <c r="O45" s="25"/>
      <c r="P45" s="25"/>
      <c r="Q45" s="25"/>
      <c r="R45" s="39"/>
      <c r="S45" s="39"/>
      <c r="T45" s="39"/>
      <c r="U45" s="39"/>
      <c r="V45" s="39"/>
      <c r="W45" s="25"/>
      <c r="X45" s="25"/>
      <c r="Y45" s="25"/>
      <c r="Z45" s="25"/>
      <c r="AA45" s="25"/>
      <c r="AB45" s="25"/>
      <c r="AC45" s="25"/>
      <c r="AD45" s="25">
        <f>'[1]Ресурс 2018'!AB120</f>
        <v>5369.7</v>
      </c>
      <c r="AE45" s="25"/>
      <c r="AF45" s="25"/>
      <c r="AG45" s="25"/>
      <c r="AH45" s="25"/>
    </row>
    <row r="46" spans="1:34" ht="25.5" customHeight="1" x14ac:dyDescent="0.25">
      <c r="A46" s="29"/>
      <c r="B46" s="38"/>
      <c r="C46" s="22"/>
      <c r="D46" s="23" t="s">
        <v>118</v>
      </c>
      <c r="E46" s="24" t="s">
        <v>119</v>
      </c>
      <c r="F46" s="24"/>
      <c r="G46" s="25"/>
      <c r="H46" s="25"/>
      <c r="I46" s="25"/>
      <c r="J46" s="25"/>
      <c r="K46" s="25"/>
      <c r="L46" s="25"/>
      <c r="M46" s="25"/>
      <c r="N46" s="25"/>
      <c r="O46" s="25"/>
      <c r="P46" s="25"/>
      <c r="Q46" s="25"/>
      <c r="R46" s="39"/>
      <c r="S46" s="39"/>
      <c r="T46" s="39"/>
      <c r="U46" s="39"/>
      <c r="V46" s="39"/>
      <c r="W46" s="25"/>
      <c r="X46" s="25"/>
      <c r="Y46" s="25"/>
      <c r="Z46" s="25"/>
      <c r="AA46" s="25"/>
      <c r="AB46" s="25"/>
      <c r="AC46" s="25"/>
      <c r="AD46" s="25">
        <f>'[1]Ресурс 2018'!AB987</f>
        <v>3341.2</v>
      </c>
      <c r="AE46" s="25"/>
      <c r="AF46" s="25"/>
      <c r="AG46" s="25"/>
      <c r="AH46" s="25"/>
    </row>
    <row r="47" spans="1:34" ht="25.5" customHeight="1" x14ac:dyDescent="0.25">
      <c r="A47" s="29"/>
      <c r="B47" s="38"/>
      <c r="C47" s="22"/>
      <c r="D47" s="23" t="s">
        <v>120</v>
      </c>
      <c r="E47" s="24" t="s">
        <v>121</v>
      </c>
      <c r="F47" s="24"/>
      <c r="G47" s="25"/>
      <c r="H47" s="25"/>
      <c r="I47" s="25"/>
      <c r="J47" s="25"/>
      <c r="K47" s="25"/>
      <c r="L47" s="25"/>
      <c r="M47" s="25"/>
      <c r="N47" s="25"/>
      <c r="O47" s="25"/>
      <c r="P47" s="25"/>
      <c r="Q47" s="25"/>
      <c r="R47" s="39"/>
      <c r="S47" s="39"/>
      <c r="T47" s="39"/>
      <c r="U47" s="39"/>
      <c r="V47" s="39"/>
      <c r="W47" s="25"/>
      <c r="X47" s="25"/>
      <c r="Y47" s="25"/>
      <c r="Z47" s="25"/>
      <c r="AA47" s="25"/>
      <c r="AB47" s="25"/>
      <c r="AC47" s="25"/>
      <c r="AD47" s="25">
        <f>'[1]Ресурс 2018'!AB121</f>
        <v>12955.7</v>
      </c>
      <c r="AE47" s="25"/>
      <c r="AF47" s="25"/>
      <c r="AG47" s="25"/>
      <c r="AH47" s="25"/>
    </row>
    <row r="48" spans="1:34" ht="25.5" customHeight="1" x14ac:dyDescent="0.25">
      <c r="A48" s="29"/>
      <c r="B48" s="38"/>
      <c r="C48" s="22"/>
      <c r="D48" s="23" t="s">
        <v>122</v>
      </c>
      <c r="E48" s="24" t="s">
        <v>123</v>
      </c>
      <c r="F48" s="24"/>
      <c r="G48" s="25"/>
      <c r="H48" s="25"/>
      <c r="I48" s="25"/>
      <c r="J48" s="25"/>
      <c r="K48" s="25"/>
      <c r="L48" s="25"/>
      <c r="M48" s="25"/>
      <c r="N48" s="25"/>
      <c r="O48" s="25"/>
      <c r="P48" s="25"/>
      <c r="Q48" s="25"/>
      <c r="R48" s="39"/>
      <c r="S48" s="39"/>
      <c r="T48" s="39"/>
      <c r="U48" s="39"/>
      <c r="V48" s="39"/>
      <c r="W48" s="25"/>
      <c r="X48" s="25"/>
      <c r="Y48" s="25"/>
      <c r="Z48" s="25"/>
      <c r="AA48" s="25"/>
      <c r="AB48" s="25"/>
      <c r="AC48" s="25"/>
      <c r="AD48" s="25">
        <f>'[1]Ресурс 2018'!AB754</f>
        <v>1232.9000000000001</v>
      </c>
      <c r="AE48" s="25"/>
      <c r="AF48" s="25"/>
      <c r="AG48" s="25"/>
      <c r="AH48" s="25"/>
    </row>
    <row r="49" spans="1:34" ht="25.5" customHeight="1" x14ac:dyDescent="0.25">
      <c r="A49" s="29"/>
      <c r="B49" s="38"/>
      <c r="C49" s="22"/>
      <c r="D49" s="23" t="s">
        <v>124</v>
      </c>
      <c r="E49" s="24" t="s">
        <v>125</v>
      </c>
      <c r="F49" s="24"/>
      <c r="G49" s="25"/>
      <c r="H49" s="25"/>
      <c r="I49" s="25">
        <f>'[1]Ресурс 2018'!O124</f>
        <v>13532.2</v>
      </c>
      <c r="J49" s="25"/>
      <c r="K49" s="25"/>
      <c r="L49" s="25"/>
      <c r="M49" s="25"/>
      <c r="N49" s="25"/>
      <c r="O49" s="25"/>
      <c r="P49" s="25"/>
      <c r="Q49" s="25"/>
      <c r="R49" s="39"/>
      <c r="S49" s="39"/>
      <c r="T49" s="39"/>
      <c r="U49" s="39"/>
      <c r="V49" s="39"/>
      <c r="W49" s="25"/>
      <c r="X49" s="25"/>
      <c r="Y49" s="25"/>
      <c r="Z49" s="25"/>
      <c r="AA49" s="25"/>
      <c r="AB49" s="25"/>
      <c r="AC49" s="25"/>
      <c r="AD49" s="25"/>
      <c r="AE49" s="25"/>
      <c r="AF49" s="25"/>
      <c r="AG49" s="25"/>
      <c r="AH49" s="25"/>
    </row>
    <row r="50" spans="1:34" ht="25.5" customHeight="1" x14ac:dyDescent="0.25">
      <c r="A50" s="29"/>
      <c r="B50" s="38"/>
      <c r="C50" s="22"/>
      <c r="D50" s="23" t="s">
        <v>126</v>
      </c>
      <c r="E50" s="24" t="s">
        <v>127</v>
      </c>
      <c r="F50" s="24"/>
      <c r="G50" s="25"/>
      <c r="H50" s="25"/>
      <c r="I50" s="25"/>
      <c r="J50" s="25"/>
      <c r="K50" s="25"/>
      <c r="L50" s="25"/>
      <c r="M50" s="25"/>
      <c r="N50" s="25"/>
      <c r="O50" s="25"/>
      <c r="P50" s="25"/>
      <c r="Q50" s="25"/>
      <c r="R50" s="39"/>
      <c r="S50" s="39"/>
      <c r="T50" s="39"/>
      <c r="U50" s="39"/>
      <c r="V50" s="39"/>
      <c r="W50" s="25"/>
      <c r="X50" s="25"/>
      <c r="Y50" s="25"/>
      <c r="Z50" s="25"/>
      <c r="AA50" s="25"/>
      <c r="AB50" s="25"/>
      <c r="AC50" s="25"/>
      <c r="AD50" s="25">
        <f>'[1]Ресурс 2018'!AB988</f>
        <v>2817</v>
      </c>
      <c r="AE50" s="25"/>
      <c r="AF50" s="25"/>
      <c r="AG50" s="25"/>
      <c r="AH50" s="25"/>
    </row>
    <row r="51" spans="1:34" ht="25.5" customHeight="1" x14ac:dyDescent="0.25">
      <c r="A51" s="29"/>
      <c r="B51" s="38"/>
      <c r="C51" s="22"/>
      <c r="D51" s="23" t="s">
        <v>128</v>
      </c>
      <c r="E51" s="24" t="s">
        <v>129</v>
      </c>
      <c r="F51" s="24"/>
      <c r="G51" s="25"/>
      <c r="H51" s="25">
        <f>'[1]Ресурс 2018'!N430</f>
        <v>10000</v>
      </c>
      <c r="I51" s="25"/>
      <c r="J51" s="25"/>
      <c r="K51" s="25"/>
      <c r="L51" s="25"/>
      <c r="M51" s="25"/>
      <c r="N51" s="25"/>
      <c r="O51" s="25"/>
      <c r="P51" s="25"/>
      <c r="Q51" s="25"/>
      <c r="R51" s="39"/>
      <c r="S51" s="39"/>
      <c r="T51" s="39"/>
      <c r="U51" s="39"/>
      <c r="V51" s="39"/>
      <c r="W51" s="25"/>
      <c r="X51" s="25"/>
      <c r="Y51" s="25"/>
      <c r="Z51" s="25"/>
      <c r="AA51" s="25"/>
      <c r="AB51" s="25"/>
      <c r="AC51" s="25"/>
      <c r="AD51" s="25"/>
      <c r="AE51" s="25"/>
      <c r="AF51" s="25"/>
      <c r="AG51" s="25"/>
      <c r="AH51" s="25"/>
    </row>
    <row r="52" spans="1:34" ht="25.5" customHeight="1" x14ac:dyDescent="0.25">
      <c r="A52" s="29"/>
      <c r="B52" s="38"/>
      <c r="C52" s="22"/>
      <c r="D52" s="23" t="s">
        <v>130</v>
      </c>
      <c r="E52" s="24" t="s">
        <v>131</v>
      </c>
      <c r="F52" s="24"/>
      <c r="G52" s="25"/>
      <c r="H52" s="25"/>
      <c r="I52" s="25">
        <f>'[1]Ресурс 2018'!O902</f>
        <v>35080.199999999997</v>
      </c>
      <c r="J52" s="25"/>
      <c r="K52" s="25"/>
      <c r="L52" s="25"/>
      <c r="M52" s="25"/>
      <c r="N52" s="25"/>
      <c r="O52" s="25"/>
      <c r="P52" s="25"/>
      <c r="Q52" s="25"/>
      <c r="R52" s="39"/>
      <c r="S52" s="39"/>
      <c r="T52" s="39"/>
      <c r="U52" s="39"/>
      <c r="V52" s="39"/>
      <c r="W52" s="25"/>
      <c r="X52" s="25"/>
      <c r="Y52" s="25"/>
      <c r="Z52" s="25"/>
      <c r="AA52" s="25"/>
      <c r="AB52" s="25"/>
      <c r="AC52" s="25"/>
      <c r="AD52" s="25"/>
      <c r="AE52" s="25"/>
      <c r="AF52" s="25"/>
      <c r="AG52" s="25"/>
      <c r="AH52" s="25"/>
    </row>
    <row r="53" spans="1:34" ht="25.5" customHeight="1" x14ac:dyDescent="0.25">
      <c r="A53" s="29"/>
      <c r="B53" s="38"/>
      <c r="C53" s="22"/>
      <c r="D53" s="23" t="s">
        <v>132</v>
      </c>
      <c r="E53" s="24" t="s">
        <v>133</v>
      </c>
      <c r="F53" s="24"/>
      <c r="G53" s="25"/>
      <c r="H53" s="25"/>
      <c r="I53" s="25">
        <f>'[1]Ресурс 2018'!O1115</f>
        <v>431.1</v>
      </c>
      <c r="J53" s="25"/>
      <c r="K53" s="25"/>
      <c r="L53" s="25"/>
      <c r="M53" s="25"/>
      <c r="N53" s="25"/>
      <c r="O53" s="25"/>
      <c r="P53" s="25"/>
      <c r="Q53" s="25"/>
      <c r="R53" s="39"/>
      <c r="S53" s="39"/>
      <c r="T53" s="39"/>
      <c r="U53" s="39"/>
      <c r="V53" s="39"/>
      <c r="W53" s="25"/>
      <c r="X53" s="25"/>
      <c r="Y53" s="25"/>
      <c r="Z53" s="25"/>
      <c r="AA53" s="25"/>
      <c r="AB53" s="25"/>
      <c r="AC53" s="25"/>
      <c r="AD53" s="25"/>
      <c r="AE53" s="25"/>
      <c r="AF53" s="25"/>
      <c r="AG53" s="25"/>
      <c r="AH53" s="25"/>
    </row>
    <row r="54" spans="1:34" ht="25.5" customHeight="1" x14ac:dyDescent="0.25">
      <c r="A54" s="29"/>
      <c r="B54" s="38"/>
      <c r="C54" s="22"/>
      <c r="D54" s="23" t="s">
        <v>134</v>
      </c>
      <c r="E54" s="24" t="s">
        <v>135</v>
      </c>
      <c r="F54" s="24"/>
      <c r="G54" s="25"/>
      <c r="H54" s="25"/>
      <c r="I54" s="25"/>
      <c r="J54" s="25"/>
      <c r="K54" s="25"/>
      <c r="L54" s="25"/>
      <c r="M54" s="25"/>
      <c r="N54" s="25"/>
      <c r="O54" s="25"/>
      <c r="P54" s="25"/>
      <c r="Q54" s="25"/>
      <c r="R54" s="39"/>
      <c r="S54" s="39"/>
      <c r="T54" s="39"/>
      <c r="U54" s="39"/>
      <c r="V54" s="39"/>
      <c r="W54" s="25"/>
      <c r="X54" s="25"/>
      <c r="Y54" s="25"/>
      <c r="Z54" s="25"/>
      <c r="AA54" s="25"/>
      <c r="AB54" s="25"/>
      <c r="AC54" s="25"/>
      <c r="AD54" s="25">
        <f>'[1]Ресурс 2018'!AB603</f>
        <v>4186.8999999999996</v>
      </c>
      <c r="AE54" s="25"/>
      <c r="AF54" s="25"/>
      <c r="AG54" s="25"/>
      <c r="AH54" s="25"/>
    </row>
    <row r="55" spans="1:34" ht="25.5" customHeight="1" x14ac:dyDescent="0.25">
      <c r="A55" s="29"/>
      <c r="B55" s="38"/>
      <c r="C55" s="22"/>
      <c r="D55" s="23">
        <v>14301200000</v>
      </c>
      <c r="E55" s="24" t="s">
        <v>136</v>
      </c>
      <c r="F55" s="24"/>
      <c r="G55" s="25"/>
      <c r="H55" s="25"/>
      <c r="I55" s="25"/>
      <c r="J55" s="25"/>
      <c r="K55" s="25"/>
      <c r="L55" s="25"/>
      <c r="M55" s="25"/>
      <c r="N55" s="25"/>
      <c r="O55" s="25"/>
      <c r="P55" s="25"/>
      <c r="Q55" s="25"/>
      <c r="R55" s="39"/>
      <c r="S55" s="39"/>
      <c r="T55" s="39"/>
      <c r="U55" s="39"/>
      <c r="V55" s="39"/>
      <c r="W55" s="25"/>
      <c r="X55" s="25"/>
      <c r="Y55" s="25"/>
      <c r="Z55" s="25"/>
      <c r="AA55" s="25"/>
      <c r="AB55" s="25"/>
      <c r="AC55" s="25"/>
      <c r="AD55" s="25">
        <f>'[1]Ресурс 2018'!AB605</f>
        <v>3054.8</v>
      </c>
      <c r="AE55" s="25"/>
      <c r="AF55" s="25"/>
      <c r="AG55" s="25"/>
      <c r="AH55" s="25"/>
    </row>
    <row r="56" spans="1:34" ht="25.5" customHeight="1" x14ac:dyDescent="0.25">
      <c r="A56" s="29"/>
      <c r="B56" s="38"/>
      <c r="C56" s="22"/>
      <c r="D56" s="23">
        <v>22301200000</v>
      </c>
      <c r="E56" s="24" t="s">
        <v>137</v>
      </c>
      <c r="F56" s="24"/>
      <c r="G56" s="25"/>
      <c r="H56" s="25"/>
      <c r="I56" s="25"/>
      <c r="J56" s="25"/>
      <c r="K56" s="25"/>
      <c r="L56" s="25"/>
      <c r="M56" s="25"/>
      <c r="N56" s="25"/>
      <c r="O56" s="25"/>
      <c r="P56" s="25"/>
      <c r="Q56" s="25"/>
      <c r="R56" s="39"/>
      <c r="S56" s="39"/>
      <c r="T56" s="39"/>
      <c r="U56" s="39"/>
      <c r="V56" s="39"/>
      <c r="W56" s="25"/>
      <c r="X56" s="25"/>
      <c r="Y56" s="25"/>
      <c r="Z56" s="25"/>
      <c r="AA56" s="25"/>
      <c r="AB56" s="25"/>
      <c r="AC56" s="25"/>
      <c r="AD56" s="25">
        <f>'[1]Ресурс 2018'!AB992</f>
        <v>297.3</v>
      </c>
      <c r="AE56" s="25"/>
      <c r="AF56" s="25"/>
      <c r="AG56" s="25"/>
      <c r="AH56" s="25"/>
    </row>
    <row r="57" spans="1:34" ht="25.5" customHeight="1" x14ac:dyDescent="0.25">
      <c r="A57" s="29"/>
      <c r="B57" s="38"/>
      <c r="C57" s="22"/>
      <c r="D57" s="23">
        <v>14305200000</v>
      </c>
      <c r="E57" s="24" t="s">
        <v>138</v>
      </c>
      <c r="F57" s="24"/>
      <c r="G57" s="25"/>
      <c r="H57" s="25"/>
      <c r="I57" s="25"/>
      <c r="J57" s="25"/>
      <c r="K57" s="25"/>
      <c r="L57" s="25"/>
      <c r="M57" s="25"/>
      <c r="N57" s="25"/>
      <c r="O57" s="25"/>
      <c r="P57" s="25"/>
      <c r="Q57" s="25"/>
      <c r="R57" s="39"/>
      <c r="S57" s="39"/>
      <c r="T57" s="39"/>
      <c r="U57" s="39"/>
      <c r="V57" s="39"/>
      <c r="W57" s="25"/>
      <c r="X57" s="25"/>
      <c r="Y57" s="25"/>
      <c r="Z57" s="25"/>
      <c r="AA57" s="25"/>
      <c r="AB57" s="25"/>
      <c r="AC57" s="25"/>
      <c r="AD57" s="25">
        <f>'[1]Ресурс 2018'!AB609</f>
        <v>1473.4</v>
      </c>
      <c r="AE57" s="25"/>
      <c r="AF57" s="25"/>
      <c r="AG57" s="25"/>
      <c r="AH57" s="25"/>
    </row>
    <row r="58" spans="1:34" ht="25.5" customHeight="1" x14ac:dyDescent="0.25">
      <c r="A58" s="29"/>
      <c r="B58" s="38"/>
      <c r="C58" s="22"/>
      <c r="D58" s="23" t="s">
        <v>139</v>
      </c>
      <c r="E58" s="24" t="s">
        <v>140</v>
      </c>
      <c r="F58" s="24"/>
      <c r="G58" s="25"/>
      <c r="H58" s="25"/>
      <c r="I58" s="25"/>
      <c r="J58" s="25"/>
      <c r="K58" s="25"/>
      <c r="L58" s="25"/>
      <c r="M58" s="25"/>
      <c r="N58" s="25"/>
      <c r="O58" s="25"/>
      <c r="P58" s="25"/>
      <c r="Q58" s="25"/>
      <c r="R58" s="39"/>
      <c r="S58" s="39"/>
      <c r="T58" s="39"/>
      <c r="U58" s="39"/>
      <c r="V58" s="39"/>
      <c r="W58" s="25"/>
      <c r="X58" s="25"/>
      <c r="Y58" s="25"/>
      <c r="Z58" s="25"/>
      <c r="AA58" s="25"/>
      <c r="AB58" s="25"/>
      <c r="AC58" s="25"/>
      <c r="AD58" s="25">
        <f>'[1]Ресурс 2018'!AB343</f>
        <v>2632.7</v>
      </c>
      <c r="AE58" s="25"/>
      <c r="AF58" s="25"/>
      <c r="AG58" s="25"/>
      <c r="AH58" s="25"/>
    </row>
    <row r="59" spans="1:34" ht="25.5" customHeight="1" x14ac:dyDescent="0.25">
      <c r="A59" s="29"/>
      <c r="B59" s="38"/>
      <c r="C59" s="22"/>
      <c r="D59" s="23" t="s">
        <v>141</v>
      </c>
      <c r="E59" s="24" t="s">
        <v>142</v>
      </c>
      <c r="F59" s="24"/>
      <c r="G59" s="25"/>
      <c r="H59" s="25"/>
      <c r="I59" s="25"/>
      <c r="J59" s="25"/>
      <c r="K59" s="25"/>
      <c r="L59" s="25"/>
      <c r="M59" s="25"/>
      <c r="N59" s="25"/>
      <c r="O59" s="25"/>
      <c r="P59" s="25"/>
      <c r="Q59" s="25"/>
      <c r="R59" s="39"/>
      <c r="S59" s="39"/>
      <c r="T59" s="39"/>
      <c r="U59" s="39"/>
      <c r="V59" s="39"/>
      <c r="W59" s="25"/>
      <c r="X59" s="25"/>
      <c r="Y59" s="25"/>
      <c r="Z59" s="25"/>
      <c r="AA59" s="25"/>
      <c r="AB59" s="25"/>
      <c r="AC59" s="25"/>
      <c r="AD59" s="25">
        <f>'[1]Ресурс 2018'!AB344</f>
        <v>818.7</v>
      </c>
      <c r="AE59" s="25"/>
      <c r="AF59" s="25"/>
      <c r="AG59" s="25"/>
      <c r="AH59" s="25"/>
    </row>
    <row r="60" spans="1:34" ht="25.5" customHeight="1" x14ac:dyDescent="0.25">
      <c r="A60" s="29"/>
      <c r="B60" s="38"/>
      <c r="C60" s="22"/>
      <c r="D60" s="23">
        <v>21305200000</v>
      </c>
      <c r="E60" s="24" t="s">
        <v>143</v>
      </c>
      <c r="F60" s="24"/>
      <c r="G60" s="25"/>
      <c r="H60" s="25"/>
      <c r="I60" s="25"/>
      <c r="J60" s="25"/>
      <c r="K60" s="25"/>
      <c r="L60" s="25"/>
      <c r="M60" s="25"/>
      <c r="N60" s="25"/>
      <c r="O60" s="25"/>
      <c r="P60" s="25"/>
      <c r="Q60" s="25"/>
      <c r="R60" s="39"/>
      <c r="S60" s="39"/>
      <c r="T60" s="39"/>
      <c r="U60" s="39"/>
      <c r="V60" s="39"/>
      <c r="W60" s="25"/>
      <c r="X60" s="25"/>
      <c r="Y60" s="25"/>
      <c r="Z60" s="25"/>
      <c r="AA60" s="25"/>
      <c r="AB60" s="25"/>
      <c r="AC60" s="25"/>
      <c r="AD60" s="25">
        <f>'[1]Ресурс 2018'!AB954</f>
        <v>85.7</v>
      </c>
      <c r="AE60" s="25"/>
      <c r="AF60" s="25"/>
      <c r="AG60" s="25"/>
      <c r="AH60" s="25"/>
    </row>
    <row r="61" spans="1:34" ht="25.5" customHeight="1" x14ac:dyDescent="0.25">
      <c r="A61" s="29"/>
      <c r="B61" s="38"/>
      <c r="C61" s="22"/>
      <c r="D61" s="23">
        <v>14307200000</v>
      </c>
      <c r="E61" s="24" t="s">
        <v>144</v>
      </c>
      <c r="F61" s="24"/>
      <c r="G61" s="25"/>
      <c r="H61" s="25"/>
      <c r="I61" s="25"/>
      <c r="J61" s="25"/>
      <c r="K61" s="25"/>
      <c r="L61" s="25"/>
      <c r="M61" s="25"/>
      <c r="N61" s="25"/>
      <c r="O61" s="25"/>
      <c r="P61" s="25"/>
      <c r="Q61" s="25"/>
      <c r="R61" s="39"/>
      <c r="S61" s="39"/>
      <c r="T61" s="39"/>
      <c r="U61" s="39"/>
      <c r="V61" s="39"/>
      <c r="W61" s="25"/>
      <c r="X61" s="25"/>
      <c r="Y61" s="25"/>
      <c r="Z61" s="25"/>
      <c r="AA61" s="25"/>
      <c r="AB61" s="25"/>
      <c r="AC61" s="25"/>
      <c r="AD61" s="25">
        <f>'[1]Ресурс 2018'!AB611</f>
        <v>2163.5</v>
      </c>
      <c r="AE61" s="25"/>
      <c r="AF61" s="25"/>
      <c r="AG61" s="25"/>
      <c r="AH61" s="25"/>
    </row>
    <row r="62" spans="1:34" ht="25.5" customHeight="1" x14ac:dyDescent="0.25">
      <c r="A62" s="29"/>
      <c r="B62" s="38"/>
      <c r="C62" s="22"/>
      <c r="D62" s="23">
        <v>17302200000</v>
      </c>
      <c r="E62" s="24" t="s">
        <v>145</v>
      </c>
      <c r="F62" s="24"/>
      <c r="G62" s="25"/>
      <c r="H62" s="25"/>
      <c r="I62" s="25"/>
      <c r="J62" s="25"/>
      <c r="K62" s="25"/>
      <c r="L62" s="25"/>
      <c r="M62" s="25"/>
      <c r="N62" s="25"/>
      <c r="O62" s="25"/>
      <c r="P62" s="25"/>
      <c r="Q62" s="25"/>
      <c r="R62" s="39"/>
      <c r="S62" s="39"/>
      <c r="T62" s="39"/>
      <c r="U62" s="39"/>
      <c r="V62" s="39"/>
      <c r="W62" s="25"/>
      <c r="X62" s="25"/>
      <c r="Y62" s="25"/>
      <c r="Z62" s="25"/>
      <c r="AA62" s="25"/>
      <c r="AB62" s="25"/>
      <c r="AC62" s="25"/>
      <c r="AD62" s="25">
        <f>'[1]Ресурс 2018'!AB757</f>
        <v>9895.9</v>
      </c>
      <c r="AE62" s="25"/>
      <c r="AF62" s="25"/>
      <c r="AG62" s="25"/>
      <c r="AH62" s="25"/>
    </row>
    <row r="63" spans="1:34" ht="25.5" customHeight="1" x14ac:dyDescent="0.25">
      <c r="A63" s="29"/>
      <c r="B63" s="38"/>
      <c r="C63" s="22"/>
      <c r="D63" s="23">
        <v>17303200000</v>
      </c>
      <c r="E63" s="24" t="s">
        <v>146</v>
      </c>
      <c r="F63" s="24"/>
      <c r="G63" s="25"/>
      <c r="H63" s="25"/>
      <c r="I63" s="25"/>
      <c r="J63" s="25"/>
      <c r="K63" s="25"/>
      <c r="L63" s="25"/>
      <c r="M63" s="25"/>
      <c r="N63" s="25"/>
      <c r="O63" s="25"/>
      <c r="P63" s="25"/>
      <c r="Q63" s="25"/>
      <c r="R63" s="39"/>
      <c r="S63" s="39"/>
      <c r="T63" s="39"/>
      <c r="U63" s="39"/>
      <c r="V63" s="39"/>
      <c r="W63" s="25"/>
      <c r="X63" s="25"/>
      <c r="Y63" s="25"/>
      <c r="Z63" s="25"/>
      <c r="AA63" s="25"/>
      <c r="AB63" s="25"/>
      <c r="AC63" s="25"/>
      <c r="AD63" s="25">
        <f>'[1]Ресурс 2018'!AB758</f>
        <v>714</v>
      </c>
      <c r="AE63" s="25"/>
      <c r="AF63" s="25"/>
      <c r="AG63" s="25"/>
      <c r="AH63" s="25"/>
    </row>
    <row r="64" spans="1:34" ht="25.5" customHeight="1" x14ac:dyDescent="0.25">
      <c r="A64" s="29"/>
      <c r="B64" s="38"/>
      <c r="C64" s="22"/>
      <c r="D64" s="23">
        <v>14309200000</v>
      </c>
      <c r="E64" s="24" t="s">
        <v>147</v>
      </c>
      <c r="F64" s="24"/>
      <c r="G64" s="25"/>
      <c r="H64" s="25"/>
      <c r="I64" s="25"/>
      <c r="J64" s="25"/>
      <c r="K64" s="25"/>
      <c r="L64" s="25"/>
      <c r="M64" s="25"/>
      <c r="N64" s="25"/>
      <c r="O64" s="25"/>
      <c r="P64" s="25"/>
      <c r="Q64" s="25"/>
      <c r="R64" s="39"/>
      <c r="S64" s="39"/>
      <c r="T64" s="39"/>
      <c r="U64" s="39"/>
      <c r="V64" s="39"/>
      <c r="W64" s="25"/>
      <c r="X64" s="25"/>
      <c r="Y64" s="25"/>
      <c r="Z64" s="25"/>
      <c r="AA64" s="25"/>
      <c r="AB64" s="25"/>
      <c r="AC64" s="25"/>
      <c r="AD64" s="25">
        <f>'[1]Ресурс 2018'!AB613</f>
        <v>2805.5</v>
      </c>
      <c r="AE64" s="25"/>
      <c r="AF64" s="25"/>
      <c r="AG64" s="25"/>
      <c r="AH64" s="25"/>
    </row>
    <row r="65" spans="1:34" ht="25.5" customHeight="1" x14ac:dyDescent="0.25">
      <c r="A65" s="29"/>
      <c r="B65" s="38"/>
      <c r="C65" s="22"/>
      <c r="D65" s="23" t="s">
        <v>148</v>
      </c>
      <c r="E65" s="24" t="s">
        <v>149</v>
      </c>
      <c r="F65" s="24"/>
      <c r="G65" s="25"/>
      <c r="H65" s="25"/>
      <c r="I65" s="25"/>
      <c r="J65" s="25"/>
      <c r="K65" s="25"/>
      <c r="L65" s="25"/>
      <c r="M65" s="25"/>
      <c r="N65" s="25"/>
      <c r="O65" s="25"/>
      <c r="P65" s="25"/>
      <c r="Q65" s="25"/>
      <c r="R65" s="39"/>
      <c r="S65" s="39"/>
      <c r="T65" s="39"/>
      <c r="U65" s="39"/>
      <c r="V65" s="39"/>
      <c r="W65" s="25"/>
      <c r="X65" s="25"/>
      <c r="Y65" s="25"/>
      <c r="Z65" s="25"/>
      <c r="AA65" s="25"/>
      <c r="AB65" s="25"/>
      <c r="AC65" s="25"/>
      <c r="AD65" s="25">
        <f>'[1]Ресурс 2018'!AB348</f>
        <v>7.4</v>
      </c>
      <c r="AE65" s="25"/>
      <c r="AF65" s="25"/>
      <c r="AG65" s="25"/>
      <c r="AH65" s="25"/>
    </row>
    <row r="66" spans="1:34" ht="25.5" customHeight="1" x14ac:dyDescent="0.25">
      <c r="A66" s="29"/>
      <c r="B66" s="38"/>
      <c r="C66" s="22"/>
      <c r="D66" s="23">
        <v>17308200000</v>
      </c>
      <c r="E66" s="24" t="s">
        <v>150</v>
      </c>
      <c r="F66" s="24"/>
      <c r="G66" s="25"/>
      <c r="H66" s="25"/>
      <c r="I66" s="25"/>
      <c r="J66" s="25"/>
      <c r="K66" s="25"/>
      <c r="L66" s="25"/>
      <c r="M66" s="25"/>
      <c r="N66" s="25"/>
      <c r="O66" s="25"/>
      <c r="P66" s="25"/>
      <c r="Q66" s="25"/>
      <c r="R66" s="39"/>
      <c r="S66" s="39"/>
      <c r="T66" s="39"/>
      <c r="U66" s="39"/>
      <c r="V66" s="39"/>
      <c r="W66" s="25"/>
      <c r="X66" s="25"/>
      <c r="Y66" s="25"/>
      <c r="Z66" s="25"/>
      <c r="AA66" s="25"/>
      <c r="AB66" s="25"/>
      <c r="AC66" s="25"/>
      <c r="AD66" s="25">
        <f>'[1]Ресурс 2018'!AB763</f>
        <v>406.9</v>
      </c>
      <c r="AE66" s="25"/>
      <c r="AF66" s="25"/>
      <c r="AG66" s="25"/>
      <c r="AH66" s="25"/>
    </row>
    <row r="67" spans="1:34" ht="25.5" customHeight="1" x14ac:dyDescent="0.25">
      <c r="A67" s="29"/>
      <c r="B67" s="38"/>
      <c r="C67" s="22"/>
      <c r="D67" s="23">
        <v>22307200000</v>
      </c>
      <c r="E67" s="24" t="s">
        <v>151</v>
      </c>
      <c r="F67" s="24"/>
      <c r="G67" s="25"/>
      <c r="H67" s="25"/>
      <c r="I67" s="25"/>
      <c r="J67" s="25"/>
      <c r="K67" s="25"/>
      <c r="L67" s="25"/>
      <c r="M67" s="25"/>
      <c r="N67" s="25"/>
      <c r="O67" s="25"/>
      <c r="P67" s="25"/>
      <c r="Q67" s="25"/>
      <c r="R67" s="39"/>
      <c r="S67" s="39"/>
      <c r="T67" s="39"/>
      <c r="U67" s="39"/>
      <c r="V67" s="39"/>
      <c r="W67" s="25"/>
      <c r="X67" s="25"/>
      <c r="Y67" s="25"/>
      <c r="Z67" s="25"/>
      <c r="AA67" s="25"/>
      <c r="AB67" s="25"/>
      <c r="AC67" s="25"/>
      <c r="AD67" s="25">
        <f>'[1]Ресурс 2018'!AB998</f>
        <v>2911.2</v>
      </c>
      <c r="AE67" s="25"/>
      <c r="AF67" s="25"/>
      <c r="AG67" s="25"/>
      <c r="AH67" s="25"/>
    </row>
    <row r="68" spans="1:34" ht="25.5" customHeight="1" x14ac:dyDescent="0.25">
      <c r="A68" s="29"/>
      <c r="B68" s="38"/>
      <c r="C68" s="22"/>
      <c r="D68" s="23" t="s">
        <v>152</v>
      </c>
      <c r="E68" s="24" t="s">
        <v>153</v>
      </c>
      <c r="F68" s="24"/>
      <c r="G68" s="25"/>
      <c r="H68" s="25"/>
      <c r="I68" s="25"/>
      <c r="J68" s="25"/>
      <c r="K68" s="25"/>
      <c r="L68" s="25"/>
      <c r="M68" s="25"/>
      <c r="N68" s="25"/>
      <c r="O68" s="25"/>
      <c r="P68" s="25"/>
      <c r="Q68" s="25"/>
      <c r="R68" s="39"/>
      <c r="S68" s="39"/>
      <c r="T68" s="39"/>
      <c r="U68" s="39"/>
      <c r="V68" s="39"/>
      <c r="W68" s="25"/>
      <c r="X68" s="25"/>
      <c r="Y68" s="25"/>
      <c r="Z68" s="25"/>
      <c r="AA68" s="25"/>
      <c r="AB68" s="25"/>
      <c r="AC68" s="25"/>
      <c r="AD68" s="25">
        <f>'[1]Ресурс 2018'!AB349</f>
        <v>4457.3</v>
      </c>
      <c r="AE68" s="25"/>
      <c r="AF68" s="25"/>
      <c r="AG68" s="25"/>
      <c r="AH68" s="25"/>
    </row>
    <row r="69" spans="1:34" ht="25.5" customHeight="1" x14ac:dyDescent="0.25">
      <c r="A69" s="29"/>
      <c r="B69" s="38"/>
      <c r="C69" s="22"/>
      <c r="D69" s="23">
        <v>17310200000</v>
      </c>
      <c r="E69" s="24" t="s">
        <v>154</v>
      </c>
      <c r="F69" s="24"/>
      <c r="G69" s="25"/>
      <c r="H69" s="25"/>
      <c r="I69" s="25"/>
      <c r="J69" s="25"/>
      <c r="K69" s="25"/>
      <c r="L69" s="25"/>
      <c r="M69" s="25"/>
      <c r="N69" s="25"/>
      <c r="O69" s="25"/>
      <c r="P69" s="25"/>
      <c r="Q69" s="25"/>
      <c r="R69" s="39"/>
      <c r="S69" s="39"/>
      <c r="T69" s="39"/>
      <c r="U69" s="39"/>
      <c r="V69" s="39"/>
      <c r="W69" s="25"/>
      <c r="X69" s="25"/>
      <c r="Y69" s="25"/>
      <c r="Z69" s="25"/>
      <c r="AA69" s="25"/>
      <c r="AB69" s="25"/>
      <c r="AC69" s="25"/>
      <c r="AD69" s="25">
        <f>'[1]Ресурс 2018'!AB765</f>
        <v>153.6</v>
      </c>
      <c r="AE69" s="25"/>
      <c r="AF69" s="25"/>
      <c r="AG69" s="25"/>
      <c r="AH69" s="25"/>
    </row>
    <row r="70" spans="1:34" ht="25.5" customHeight="1" x14ac:dyDescent="0.25">
      <c r="A70" s="29"/>
      <c r="B70" s="38"/>
      <c r="C70" s="22"/>
      <c r="D70" s="23" t="s">
        <v>155</v>
      </c>
      <c r="E70" s="24" t="s">
        <v>156</v>
      </c>
      <c r="F70" s="24"/>
      <c r="G70" s="25"/>
      <c r="H70" s="25"/>
      <c r="I70" s="25"/>
      <c r="J70" s="25"/>
      <c r="K70" s="25"/>
      <c r="L70" s="25"/>
      <c r="M70" s="25"/>
      <c r="N70" s="25"/>
      <c r="O70" s="25"/>
      <c r="P70" s="25"/>
      <c r="Q70" s="25"/>
      <c r="R70" s="39"/>
      <c r="S70" s="39"/>
      <c r="T70" s="39"/>
      <c r="U70" s="39"/>
      <c r="V70" s="39"/>
      <c r="W70" s="25"/>
      <c r="X70" s="25"/>
      <c r="Y70" s="25"/>
      <c r="Z70" s="25"/>
      <c r="AA70" s="25"/>
      <c r="AB70" s="25"/>
      <c r="AC70" s="25"/>
      <c r="AD70" s="25">
        <f>'[1]Ресурс 2018'!AB85</f>
        <v>7227.6</v>
      </c>
      <c r="AE70" s="25"/>
      <c r="AF70" s="25"/>
      <c r="AG70" s="25"/>
      <c r="AH70" s="25"/>
    </row>
    <row r="71" spans="1:34" ht="25.5" customHeight="1" x14ac:dyDescent="0.25">
      <c r="A71" s="29"/>
      <c r="B71" s="38"/>
      <c r="C71" s="22"/>
      <c r="D71" s="23" t="s">
        <v>157</v>
      </c>
      <c r="E71" s="24" t="s">
        <v>158</v>
      </c>
      <c r="F71" s="24"/>
      <c r="G71" s="25"/>
      <c r="H71" s="25"/>
      <c r="I71" s="25"/>
      <c r="J71" s="25"/>
      <c r="K71" s="25"/>
      <c r="L71" s="25"/>
      <c r="M71" s="25"/>
      <c r="N71" s="25"/>
      <c r="O71" s="25"/>
      <c r="P71" s="25"/>
      <c r="Q71" s="25"/>
      <c r="R71" s="39"/>
      <c r="S71" s="39"/>
      <c r="T71" s="39"/>
      <c r="U71" s="39"/>
      <c r="V71" s="39"/>
      <c r="W71" s="25"/>
      <c r="X71" s="25"/>
      <c r="Y71" s="25"/>
      <c r="Z71" s="25"/>
      <c r="AA71" s="25"/>
      <c r="AB71" s="25"/>
      <c r="AC71" s="25"/>
      <c r="AD71" s="25">
        <f>'[1]Ресурс 2018'!AB137</f>
        <v>2657.7</v>
      </c>
      <c r="AE71" s="25"/>
      <c r="AF71" s="25"/>
      <c r="AG71" s="25"/>
      <c r="AH71" s="25"/>
    </row>
    <row r="72" spans="1:34" ht="25.5" customHeight="1" x14ac:dyDescent="0.25">
      <c r="A72" s="29"/>
      <c r="B72" s="38"/>
      <c r="C72" s="22"/>
      <c r="D72" s="23">
        <v>17312200000</v>
      </c>
      <c r="E72" s="24" t="s">
        <v>159</v>
      </c>
      <c r="F72" s="24"/>
      <c r="G72" s="25"/>
      <c r="H72" s="25"/>
      <c r="I72" s="25"/>
      <c r="J72" s="25"/>
      <c r="K72" s="25"/>
      <c r="L72" s="25"/>
      <c r="M72" s="25"/>
      <c r="N72" s="25"/>
      <c r="O72" s="25"/>
      <c r="P72" s="25"/>
      <c r="Q72" s="25"/>
      <c r="R72" s="39"/>
      <c r="S72" s="39"/>
      <c r="T72" s="39"/>
      <c r="U72" s="39"/>
      <c r="V72" s="39"/>
      <c r="W72" s="25"/>
      <c r="X72" s="25"/>
      <c r="Y72" s="25"/>
      <c r="Z72" s="25"/>
      <c r="AA72" s="25"/>
      <c r="AB72" s="25"/>
      <c r="AC72" s="25"/>
      <c r="AD72" s="25">
        <f>'[1]Ресурс 2018'!AB767</f>
        <v>2242.6</v>
      </c>
      <c r="AE72" s="25"/>
      <c r="AF72" s="25"/>
      <c r="AG72" s="25"/>
      <c r="AH72" s="25"/>
    </row>
    <row r="73" spans="1:34" ht="25.5" customHeight="1" x14ac:dyDescent="0.25">
      <c r="A73" s="29"/>
      <c r="B73" s="38"/>
      <c r="C73" s="22"/>
      <c r="D73" s="23" t="s">
        <v>160</v>
      </c>
      <c r="E73" s="24" t="s">
        <v>161</v>
      </c>
      <c r="F73" s="24"/>
      <c r="G73" s="25"/>
      <c r="H73" s="25"/>
      <c r="I73" s="25">
        <f>'[1]Ресурс 2018'!O139</f>
        <v>2764.6</v>
      </c>
      <c r="J73" s="25"/>
      <c r="K73" s="25"/>
      <c r="L73" s="25"/>
      <c r="M73" s="25"/>
      <c r="N73" s="25"/>
      <c r="O73" s="25"/>
      <c r="P73" s="25"/>
      <c r="Q73" s="25"/>
      <c r="R73" s="39"/>
      <c r="S73" s="39"/>
      <c r="T73" s="39"/>
      <c r="U73" s="39"/>
      <c r="V73" s="39"/>
      <c r="W73" s="25"/>
      <c r="X73" s="25"/>
      <c r="Y73" s="25"/>
      <c r="Z73" s="25"/>
      <c r="AA73" s="25"/>
      <c r="AB73" s="25"/>
      <c r="AC73" s="25"/>
      <c r="AD73" s="25"/>
      <c r="AE73" s="25"/>
      <c r="AF73" s="25"/>
      <c r="AG73" s="25"/>
      <c r="AH73" s="25"/>
    </row>
    <row r="74" spans="1:34" ht="25.5" customHeight="1" x14ac:dyDescent="0.25">
      <c r="A74" s="29"/>
      <c r="B74" s="38"/>
      <c r="C74" s="22"/>
      <c r="D74" s="23">
        <v>14318200000</v>
      </c>
      <c r="E74" s="24" t="s">
        <v>162</v>
      </c>
      <c r="F74" s="24"/>
      <c r="G74" s="25"/>
      <c r="H74" s="25"/>
      <c r="I74" s="25"/>
      <c r="J74" s="25"/>
      <c r="K74" s="25"/>
      <c r="L74" s="25"/>
      <c r="M74" s="25"/>
      <c r="N74" s="25"/>
      <c r="O74" s="25"/>
      <c r="P74" s="25"/>
      <c r="Q74" s="25"/>
      <c r="R74" s="39"/>
      <c r="S74" s="39"/>
      <c r="T74" s="39"/>
      <c r="U74" s="39"/>
      <c r="V74" s="39"/>
      <c r="W74" s="25"/>
      <c r="X74" s="25"/>
      <c r="Y74" s="25"/>
      <c r="Z74" s="25"/>
      <c r="AA74" s="25"/>
      <c r="AB74" s="25"/>
      <c r="AC74" s="25"/>
      <c r="AD74" s="25">
        <f>'[1]Ресурс 2018'!AB622</f>
        <v>495.1</v>
      </c>
      <c r="AE74" s="25"/>
      <c r="AF74" s="25"/>
      <c r="AG74" s="25"/>
      <c r="AH74" s="25"/>
    </row>
    <row r="75" spans="1:34" ht="25.5" customHeight="1" x14ac:dyDescent="0.25">
      <c r="A75" s="29"/>
      <c r="B75" s="38"/>
      <c r="C75" s="22"/>
      <c r="D75" s="23">
        <v>17316200000</v>
      </c>
      <c r="E75" s="24" t="s">
        <v>163</v>
      </c>
      <c r="F75" s="24"/>
      <c r="G75" s="25"/>
      <c r="H75" s="25"/>
      <c r="I75" s="25"/>
      <c r="J75" s="25"/>
      <c r="K75" s="25"/>
      <c r="L75" s="25"/>
      <c r="M75" s="25"/>
      <c r="N75" s="25"/>
      <c r="O75" s="25"/>
      <c r="P75" s="25"/>
      <c r="Q75" s="25"/>
      <c r="R75" s="39"/>
      <c r="S75" s="39"/>
      <c r="T75" s="39"/>
      <c r="U75" s="39"/>
      <c r="V75" s="39"/>
      <c r="W75" s="25"/>
      <c r="X75" s="25"/>
      <c r="Y75" s="25"/>
      <c r="Z75" s="25"/>
      <c r="AA75" s="25"/>
      <c r="AB75" s="25"/>
      <c r="AC75" s="25"/>
      <c r="AD75" s="25">
        <f>'[1]Ресурс 2018'!AB771</f>
        <v>646</v>
      </c>
      <c r="AE75" s="25"/>
      <c r="AF75" s="25"/>
      <c r="AG75" s="25"/>
      <c r="AH75" s="25"/>
    </row>
    <row r="76" spans="1:34" ht="25.5" customHeight="1" x14ac:dyDescent="0.25">
      <c r="A76" s="29"/>
      <c r="B76" s="38"/>
      <c r="C76" s="22"/>
      <c r="D76" s="23">
        <v>22313200000</v>
      </c>
      <c r="E76" s="24" t="s">
        <v>164</v>
      </c>
      <c r="F76" s="24"/>
      <c r="G76" s="25"/>
      <c r="H76" s="25"/>
      <c r="I76" s="25"/>
      <c r="J76" s="25"/>
      <c r="K76" s="25"/>
      <c r="L76" s="25"/>
      <c r="M76" s="25"/>
      <c r="N76" s="25"/>
      <c r="O76" s="25"/>
      <c r="P76" s="25"/>
      <c r="Q76" s="25"/>
      <c r="R76" s="39"/>
      <c r="S76" s="39"/>
      <c r="T76" s="39"/>
      <c r="U76" s="39"/>
      <c r="V76" s="39"/>
      <c r="W76" s="25"/>
      <c r="X76" s="25"/>
      <c r="Y76" s="25"/>
      <c r="Z76" s="25"/>
      <c r="AA76" s="25"/>
      <c r="AB76" s="25"/>
      <c r="AC76" s="25"/>
      <c r="AD76" s="25">
        <f>'[1]Ресурс 2018'!AB1004</f>
        <v>1547</v>
      </c>
      <c r="AE76" s="25"/>
      <c r="AF76" s="25"/>
      <c r="AG76" s="25"/>
      <c r="AH76" s="25"/>
    </row>
    <row r="77" spans="1:34" ht="25.5" customHeight="1" x14ac:dyDescent="0.25">
      <c r="A77" s="29"/>
      <c r="B77" s="38"/>
      <c r="C77" s="22"/>
      <c r="D77" s="23" t="s">
        <v>165</v>
      </c>
      <c r="E77" s="24" t="s">
        <v>166</v>
      </c>
      <c r="F77" s="24"/>
      <c r="G77" s="25"/>
      <c r="H77" s="25"/>
      <c r="I77" s="25"/>
      <c r="J77" s="25"/>
      <c r="K77" s="25"/>
      <c r="L77" s="25"/>
      <c r="M77" s="25"/>
      <c r="N77" s="25"/>
      <c r="O77" s="25"/>
      <c r="P77" s="25"/>
      <c r="Q77" s="25"/>
      <c r="R77" s="39"/>
      <c r="S77" s="39"/>
      <c r="T77" s="39"/>
      <c r="U77" s="39"/>
      <c r="V77" s="39"/>
      <c r="W77" s="25"/>
      <c r="X77" s="25"/>
      <c r="Y77" s="25"/>
      <c r="Z77" s="25"/>
      <c r="AA77" s="25"/>
      <c r="AB77" s="25"/>
      <c r="AC77" s="25"/>
      <c r="AD77" s="25">
        <f>'[1]Ресурс 2018'!AB147</f>
        <v>1113.5999999999999</v>
      </c>
      <c r="AE77" s="25"/>
      <c r="AF77" s="25"/>
      <c r="AG77" s="25"/>
      <c r="AH77" s="25"/>
    </row>
    <row r="78" spans="1:34" ht="25.5" customHeight="1" x14ac:dyDescent="0.25">
      <c r="A78" s="29"/>
      <c r="B78" s="38"/>
      <c r="C78" s="22"/>
      <c r="D78" s="23" t="s">
        <v>167</v>
      </c>
      <c r="E78" s="24" t="s">
        <v>168</v>
      </c>
      <c r="F78" s="24"/>
      <c r="G78" s="25"/>
      <c r="H78" s="25"/>
      <c r="I78" s="25">
        <f>'[1]Ресурс 2018'!O934</f>
        <v>11.4</v>
      </c>
      <c r="J78" s="25"/>
      <c r="K78" s="25"/>
      <c r="L78" s="25"/>
      <c r="M78" s="25"/>
      <c r="N78" s="25"/>
      <c r="O78" s="25"/>
      <c r="P78" s="25"/>
      <c r="Q78" s="25"/>
      <c r="R78" s="39"/>
      <c r="S78" s="39"/>
      <c r="T78" s="39"/>
      <c r="U78" s="39"/>
      <c r="V78" s="39"/>
      <c r="W78" s="25"/>
      <c r="X78" s="25"/>
      <c r="Y78" s="25"/>
      <c r="Z78" s="25"/>
      <c r="AA78" s="25"/>
      <c r="AB78" s="25"/>
      <c r="AC78" s="25"/>
      <c r="AD78" s="25"/>
      <c r="AE78" s="25"/>
      <c r="AF78" s="25"/>
      <c r="AG78" s="25"/>
      <c r="AH78" s="25"/>
    </row>
    <row r="79" spans="1:34" ht="25.5" customHeight="1" x14ac:dyDescent="0.25">
      <c r="A79" s="29"/>
      <c r="B79" s="38"/>
      <c r="C79" s="22"/>
      <c r="D79" s="23">
        <v>22319200000</v>
      </c>
      <c r="E79" s="24" t="s">
        <v>169</v>
      </c>
      <c r="F79" s="24"/>
      <c r="G79" s="25"/>
      <c r="H79" s="25"/>
      <c r="I79" s="25"/>
      <c r="J79" s="25"/>
      <c r="K79" s="25"/>
      <c r="L79" s="25"/>
      <c r="M79" s="25"/>
      <c r="N79" s="25"/>
      <c r="O79" s="25"/>
      <c r="P79" s="25"/>
      <c r="Q79" s="25"/>
      <c r="R79" s="39"/>
      <c r="S79" s="39"/>
      <c r="T79" s="39"/>
      <c r="U79" s="39"/>
      <c r="V79" s="39"/>
      <c r="W79" s="25"/>
      <c r="X79" s="25"/>
      <c r="Y79" s="25"/>
      <c r="Z79" s="25"/>
      <c r="AA79" s="25"/>
      <c r="AB79" s="25"/>
      <c r="AC79" s="25"/>
      <c r="AD79" s="25">
        <f>'[1]Ресурс 2018'!AB1010</f>
        <v>82.4</v>
      </c>
      <c r="AE79" s="25"/>
      <c r="AF79" s="25"/>
      <c r="AG79" s="25"/>
      <c r="AH79" s="25"/>
    </row>
    <row r="80" spans="1:34" s="44" customFormat="1" ht="30" customHeight="1" x14ac:dyDescent="0.2">
      <c r="A80" s="40"/>
      <c r="B80" s="41"/>
      <c r="C80" s="41"/>
      <c r="D80" s="41"/>
      <c r="E80" s="42" t="s">
        <v>170</v>
      </c>
      <c r="F80" s="43">
        <f>SUM(F13:F73)+1700000</f>
        <v>1700000</v>
      </c>
      <c r="G80" s="43">
        <f>SUM(G13:G73)</f>
        <v>16500000.000000004</v>
      </c>
      <c r="H80" s="43">
        <f>SUM(H13:H73)</f>
        <v>10000</v>
      </c>
      <c r="I80" s="43">
        <f>SUM(I13:I79)</f>
        <v>273386.39999999997</v>
      </c>
      <c r="J80" s="43">
        <f>SUM(J13:J73)</f>
        <v>8480.1</v>
      </c>
      <c r="K80" s="43">
        <f>SUM(K13:K73)+504458.3</f>
        <v>504458.3</v>
      </c>
      <c r="L80" s="43">
        <f>SUM(L13:L73)</f>
        <v>925723.20000000019</v>
      </c>
      <c r="M80" s="43">
        <f>SUM(M13:M73)</f>
        <v>57870150.300000012</v>
      </c>
      <c r="N80" s="43">
        <f>SUM(N13:N73)</f>
        <v>55073700.000000007</v>
      </c>
      <c r="O80" s="43">
        <f>SUM(O13:O73)</f>
        <v>2715432.4</v>
      </c>
      <c r="P80" s="43">
        <f t="shared" ref="P80:Q80" si="0">SUM(P13:P73)</f>
        <v>150000</v>
      </c>
      <c r="Q80" s="43">
        <f t="shared" si="0"/>
        <v>999999.99999999988</v>
      </c>
      <c r="R80" s="43">
        <f>SUM(R13:R73)</f>
        <v>18972.600000000002</v>
      </c>
      <c r="S80" s="43">
        <f>SUM(S13:S73)</f>
        <v>137992.29999999999</v>
      </c>
      <c r="T80" s="43">
        <f>SUM(T13:T73)</f>
        <v>517726.6999999999</v>
      </c>
      <c r="U80" s="43">
        <f>SUM(U13:U73)+1369086.8</f>
        <v>1369086.8</v>
      </c>
      <c r="V80" s="43">
        <f>SUM(V13:V73)+100000</f>
        <v>100000</v>
      </c>
      <c r="W80" s="43">
        <f>SUM(W13:W52)+309190</f>
        <v>309190</v>
      </c>
      <c r="X80" s="43">
        <f>SUM(X13:X52)+150000</f>
        <v>150000</v>
      </c>
      <c r="Y80" s="43">
        <f>SUM(Y13:Y52)+34000</f>
        <v>34000</v>
      </c>
      <c r="Z80" s="43">
        <f>SUM(Z13:Z52)+1000000</f>
        <v>1000000</v>
      </c>
      <c r="AA80" s="43">
        <f>SUM(AA13:AA52)+1900000</f>
        <v>1900000</v>
      </c>
      <c r="AB80" s="43">
        <f>SUM(AB13:AB52)+63562.1</f>
        <v>63562.1</v>
      </c>
      <c r="AC80" s="43">
        <f>SUM(AC13:AC73)+329812.8</f>
        <v>329812.8</v>
      </c>
      <c r="AD80" s="43">
        <f>SUM(AD13:AD79)</f>
        <v>137499.49999999997</v>
      </c>
      <c r="AE80" s="43">
        <f>SUM(AE13:AE73)</f>
        <v>1745800</v>
      </c>
      <c r="AF80" s="43">
        <f>SUM(AF13:AF73)</f>
        <v>11408649.699999999</v>
      </c>
      <c r="AG80" s="43">
        <f>SUM(AG13:AG73)+1000000</f>
        <v>1000000</v>
      </c>
      <c r="AH80" s="43">
        <f>SUM(AH13:AH73)</f>
        <v>1139523.6000000001</v>
      </c>
    </row>
    <row r="81" spans="1:29" ht="15.75" x14ac:dyDescent="0.25">
      <c r="A81" s="45"/>
      <c r="B81" s="46"/>
      <c r="C81" s="46"/>
      <c r="D81" s="46"/>
      <c r="E81" s="47"/>
      <c r="F81" s="47"/>
      <c r="G81" s="47"/>
      <c r="H81" s="47"/>
      <c r="I81" s="47"/>
    </row>
    <row r="82" spans="1:29" ht="16.5" x14ac:dyDescent="0.25">
      <c r="A82" s="45"/>
      <c r="B82" s="46"/>
      <c r="C82" s="46"/>
      <c r="D82" s="46"/>
      <c r="E82" s="48"/>
      <c r="F82" s="48"/>
      <c r="G82" s="48"/>
      <c r="H82" s="48"/>
      <c r="I82" s="48"/>
      <c r="J82" s="49"/>
      <c r="K82" s="49"/>
      <c r="L82" s="46"/>
      <c r="M82" s="46"/>
      <c r="N82" s="46"/>
      <c r="O82" s="46"/>
      <c r="P82" s="46"/>
      <c r="Q82" s="46"/>
      <c r="AC82" s="50"/>
    </row>
    <row r="83" spans="1:29" ht="15.75" x14ac:dyDescent="0.25">
      <c r="A83" s="45"/>
      <c r="B83" s="46"/>
      <c r="C83" s="46"/>
      <c r="D83" s="46"/>
      <c r="E83" s="47"/>
      <c r="F83" s="47"/>
      <c r="G83" s="47"/>
      <c r="H83" s="47"/>
      <c r="I83" s="47"/>
      <c r="J83" s="51"/>
      <c r="K83" s="51"/>
    </row>
    <row r="84" spans="1:29" ht="15.75" x14ac:dyDescent="0.25">
      <c r="A84" s="45"/>
      <c r="B84" s="46"/>
      <c r="C84" s="46"/>
      <c r="D84" s="46"/>
      <c r="E84" s="47"/>
      <c r="F84" s="47"/>
      <c r="G84" s="47"/>
      <c r="H84" s="47"/>
      <c r="I84" s="47"/>
      <c r="J84" s="51"/>
      <c r="K84" s="51"/>
    </row>
    <row r="85" spans="1:29" ht="15.75" x14ac:dyDescent="0.25">
      <c r="A85" s="45"/>
      <c r="B85" s="46"/>
      <c r="C85" s="46"/>
      <c r="D85" s="46"/>
      <c r="E85" s="47"/>
      <c r="F85" s="47"/>
      <c r="G85" s="47"/>
      <c r="H85" s="47"/>
      <c r="I85" s="47"/>
    </row>
    <row r="86" spans="1:29" ht="15.75" x14ac:dyDescent="0.25">
      <c r="A86" s="45"/>
      <c r="B86" s="46"/>
      <c r="C86" s="46"/>
      <c r="D86" s="46"/>
      <c r="E86" s="47"/>
      <c r="F86" s="47"/>
      <c r="G86" s="47"/>
      <c r="H86" s="47"/>
      <c r="I86" s="47"/>
    </row>
    <row r="87" spans="1:29" ht="15.75" x14ac:dyDescent="0.25">
      <c r="A87" s="45"/>
      <c r="B87" s="46"/>
      <c r="C87" s="46"/>
      <c r="D87" s="46"/>
      <c r="E87" s="47"/>
      <c r="F87" s="47"/>
      <c r="G87" s="47"/>
      <c r="H87" s="47"/>
      <c r="I87" s="47"/>
    </row>
    <row r="88" spans="1:29" ht="15.75" x14ac:dyDescent="0.25">
      <c r="A88" s="45"/>
      <c r="B88" s="46"/>
      <c r="C88" s="46"/>
      <c r="D88" s="46"/>
      <c r="E88" s="47"/>
      <c r="F88" s="47"/>
      <c r="G88" s="47"/>
      <c r="H88" s="47"/>
      <c r="I88" s="47"/>
    </row>
    <row r="89" spans="1:29" ht="15.75" x14ac:dyDescent="0.25">
      <c r="A89" s="45"/>
      <c r="B89" s="46"/>
      <c r="C89" s="46"/>
      <c r="D89" s="46"/>
      <c r="E89" s="47"/>
      <c r="F89" s="47"/>
      <c r="G89" s="47"/>
      <c r="H89" s="47"/>
      <c r="I89" s="47"/>
      <c r="J89" s="51"/>
      <c r="K89" s="51"/>
    </row>
    <row r="90" spans="1:29" ht="15.75" x14ac:dyDescent="0.25">
      <c r="A90" s="45"/>
      <c r="B90" s="46"/>
      <c r="C90" s="46"/>
      <c r="D90" s="46"/>
      <c r="E90" s="47"/>
      <c r="F90" s="47"/>
      <c r="G90" s="47"/>
      <c r="H90" s="47"/>
      <c r="I90" s="47"/>
    </row>
    <row r="91" spans="1:29" ht="15.75" x14ac:dyDescent="0.25">
      <c r="A91" s="45"/>
      <c r="B91" s="46"/>
      <c r="C91" s="46"/>
      <c r="D91" s="46"/>
      <c r="E91" s="47"/>
      <c r="F91" s="47"/>
      <c r="G91" s="47"/>
      <c r="H91" s="47"/>
      <c r="I91" s="47"/>
    </row>
    <row r="92" spans="1:29" ht="15.75" x14ac:dyDescent="0.25">
      <c r="A92" s="45"/>
      <c r="B92" s="46"/>
      <c r="C92" s="46"/>
      <c r="D92" s="46"/>
      <c r="E92" s="47"/>
      <c r="F92" s="47"/>
      <c r="G92" s="47"/>
      <c r="H92" s="47"/>
      <c r="I92" s="47"/>
      <c r="J92" s="51"/>
      <c r="K92" s="51"/>
    </row>
    <row r="93" spans="1:29" ht="15.75" x14ac:dyDescent="0.25">
      <c r="A93" s="45"/>
      <c r="B93" s="46"/>
      <c r="C93" s="46"/>
      <c r="D93" s="46"/>
      <c r="E93" s="47"/>
      <c r="F93" s="47"/>
      <c r="G93" s="47"/>
      <c r="H93" s="47"/>
      <c r="I93" s="47"/>
      <c r="J93" s="51"/>
      <c r="K93" s="51"/>
    </row>
    <row r="94" spans="1:29" ht="15.75" x14ac:dyDescent="0.25">
      <c r="A94" s="45"/>
      <c r="B94" s="46"/>
      <c r="C94" s="46"/>
      <c r="D94" s="46"/>
      <c r="E94" s="47"/>
      <c r="F94" s="47"/>
      <c r="G94" s="47"/>
      <c r="H94" s="47"/>
      <c r="I94" s="47"/>
    </row>
    <row r="95" spans="1:29" ht="15.75" x14ac:dyDescent="0.25">
      <c r="A95" s="45"/>
      <c r="B95" s="46"/>
      <c r="C95" s="46"/>
      <c r="D95" s="46"/>
      <c r="E95" s="47"/>
      <c r="F95" s="47"/>
      <c r="G95" s="47"/>
      <c r="H95" s="47"/>
      <c r="I95" s="47"/>
    </row>
    <row r="96" spans="1:29" ht="15.75" x14ac:dyDescent="0.25">
      <c r="A96" s="45"/>
      <c r="B96" s="46"/>
      <c r="C96" s="46"/>
      <c r="D96" s="46"/>
      <c r="E96" s="47"/>
      <c r="F96" s="47"/>
      <c r="G96" s="47"/>
      <c r="H96" s="47"/>
      <c r="I96" s="47"/>
    </row>
    <row r="97" spans="1:9" ht="15.75" x14ac:dyDescent="0.25">
      <c r="A97" s="45"/>
      <c r="B97" s="46"/>
      <c r="C97" s="46"/>
      <c r="D97" s="46"/>
      <c r="E97" s="47"/>
      <c r="F97" s="47"/>
      <c r="G97" s="47"/>
      <c r="H97" s="47"/>
      <c r="I97" s="47"/>
    </row>
    <row r="98" spans="1:9" ht="15.75" x14ac:dyDescent="0.25">
      <c r="A98" s="45"/>
      <c r="B98" s="46"/>
      <c r="C98" s="46"/>
      <c r="D98" s="46"/>
      <c r="E98" s="47"/>
      <c r="F98" s="47"/>
      <c r="G98" s="47"/>
      <c r="H98" s="47"/>
      <c r="I98" s="47"/>
    </row>
    <row r="99" spans="1:9" ht="15.75" x14ac:dyDescent="0.25">
      <c r="A99" s="45"/>
      <c r="B99" s="46"/>
      <c r="C99" s="46"/>
      <c r="D99" s="46"/>
      <c r="E99" s="47"/>
      <c r="F99" s="47"/>
      <c r="G99" s="47"/>
      <c r="H99" s="47"/>
      <c r="I99" s="47"/>
    </row>
    <row r="100" spans="1:9" ht="15.75" x14ac:dyDescent="0.25">
      <c r="A100" s="45"/>
      <c r="B100" s="46"/>
      <c r="C100" s="46"/>
      <c r="D100" s="46"/>
      <c r="E100" s="47"/>
      <c r="F100" s="47"/>
      <c r="G100" s="47"/>
      <c r="H100" s="47"/>
      <c r="I100" s="47"/>
    </row>
    <row r="101" spans="1:9" ht="15.75" x14ac:dyDescent="0.25">
      <c r="A101" s="45"/>
      <c r="B101" s="46"/>
      <c r="C101" s="46"/>
      <c r="D101" s="46"/>
      <c r="E101" s="47"/>
      <c r="F101" s="47"/>
      <c r="G101" s="47"/>
      <c r="H101" s="47"/>
      <c r="I101" s="47"/>
    </row>
    <row r="102" spans="1:9" ht="15.75" x14ac:dyDescent="0.25">
      <c r="A102" s="45"/>
      <c r="B102" s="46"/>
      <c r="C102" s="46"/>
      <c r="D102" s="46"/>
      <c r="E102" s="47"/>
      <c r="F102" s="47"/>
      <c r="G102" s="47"/>
      <c r="H102" s="47"/>
      <c r="I102" s="47"/>
    </row>
    <row r="103" spans="1:9" ht="15.75" x14ac:dyDescent="0.25">
      <c r="A103" s="45"/>
      <c r="B103" s="46"/>
      <c r="C103" s="46"/>
      <c r="D103" s="46"/>
      <c r="E103" s="47"/>
      <c r="F103" s="47"/>
      <c r="G103" s="47"/>
      <c r="H103" s="47"/>
      <c r="I103" s="47"/>
    </row>
    <row r="104" spans="1:9" ht="15.75" x14ac:dyDescent="0.25">
      <c r="A104" s="45"/>
      <c r="B104" s="46"/>
      <c r="C104" s="46"/>
      <c r="D104" s="46"/>
      <c r="E104" s="48"/>
      <c r="F104" s="48"/>
      <c r="G104" s="48"/>
      <c r="H104" s="48"/>
      <c r="I104" s="48"/>
    </row>
    <row r="105" spans="1:9" ht="15.75" x14ac:dyDescent="0.25">
      <c r="A105" s="45"/>
      <c r="B105" s="46"/>
      <c r="C105" s="46"/>
      <c r="D105" s="46"/>
      <c r="E105" s="47"/>
      <c r="F105" s="47"/>
      <c r="G105" s="47"/>
      <c r="H105" s="47"/>
      <c r="I105" s="47"/>
    </row>
    <row r="106" spans="1:9" ht="15.75" x14ac:dyDescent="0.25">
      <c r="A106" s="45"/>
      <c r="B106" s="46"/>
      <c r="C106" s="46"/>
      <c r="D106" s="46"/>
      <c r="E106" s="47"/>
      <c r="F106" s="47"/>
      <c r="G106" s="47"/>
      <c r="H106" s="47"/>
      <c r="I106" s="47"/>
    </row>
    <row r="107" spans="1:9" ht="15.75" x14ac:dyDescent="0.25">
      <c r="A107" s="45"/>
      <c r="B107" s="46"/>
      <c r="C107" s="46"/>
      <c r="D107" s="46"/>
      <c r="E107" s="52"/>
      <c r="F107" s="52"/>
      <c r="G107" s="52"/>
      <c r="H107" s="52"/>
      <c r="I107" s="52"/>
    </row>
    <row r="108" spans="1:9" ht="15.75" x14ac:dyDescent="0.25">
      <c r="A108" s="45"/>
      <c r="B108" s="46"/>
      <c r="C108" s="46"/>
      <c r="D108" s="46"/>
      <c r="E108" s="47"/>
      <c r="F108" s="47"/>
      <c r="G108" s="47"/>
      <c r="H108" s="47"/>
      <c r="I108" s="47"/>
    </row>
    <row r="109" spans="1:9" ht="44.25" customHeight="1" x14ac:dyDescent="0.25">
      <c r="A109" s="45"/>
      <c r="E109" s="47"/>
      <c r="F109" s="47"/>
      <c r="G109" s="47"/>
      <c r="H109" s="47"/>
      <c r="I109" s="47"/>
    </row>
    <row r="110" spans="1:9" ht="15.75" x14ac:dyDescent="0.25">
      <c r="A110" s="45"/>
      <c r="E110" s="47"/>
      <c r="F110" s="47"/>
      <c r="G110" s="47"/>
      <c r="H110" s="47"/>
      <c r="I110" s="47"/>
    </row>
    <row r="111" spans="1:9" ht="16.5" thickBot="1" x14ac:dyDescent="0.3">
      <c r="A111" s="45"/>
      <c r="E111" s="47"/>
      <c r="F111" s="47"/>
      <c r="G111" s="47"/>
      <c r="H111" s="47"/>
      <c r="I111" s="47"/>
    </row>
    <row r="112" spans="1:9" ht="16.5" thickBot="1" x14ac:dyDescent="0.3">
      <c r="C112" s="53"/>
      <c r="D112" s="54"/>
      <c r="E112" s="55"/>
      <c r="F112" s="47"/>
      <c r="G112" s="47"/>
      <c r="H112" s="47"/>
      <c r="I112" s="47"/>
    </row>
    <row r="116" spans="5:9" x14ac:dyDescent="0.2">
      <c r="E116" s="56"/>
      <c r="F116" s="56"/>
      <c r="G116" s="56"/>
      <c r="H116" s="56"/>
      <c r="I116" s="56"/>
    </row>
    <row r="122" spans="5:9" ht="45.75" customHeight="1" x14ac:dyDescent="0.2">
      <c r="E122" s="57"/>
      <c r="F122" s="57"/>
      <c r="G122" s="57"/>
      <c r="H122" s="57"/>
      <c r="I122" s="57"/>
    </row>
  </sheetData>
  <mergeCells count="15">
    <mergeCell ref="J3:K3"/>
    <mergeCell ref="J4:K4"/>
    <mergeCell ref="J5:K5"/>
    <mergeCell ref="F8:K8"/>
    <mergeCell ref="A10:B10"/>
    <mergeCell ref="C10:C12"/>
    <mergeCell ref="D10:D12"/>
    <mergeCell ref="E10:E12"/>
    <mergeCell ref="F10:F12"/>
    <mergeCell ref="G10:I11"/>
    <mergeCell ref="J10:AH10"/>
    <mergeCell ref="A11:A12"/>
    <mergeCell ref="B11:B12"/>
    <mergeCell ref="J11:AD11"/>
    <mergeCell ref="AE11:AH11"/>
  </mergeCells>
  <pageMargins left="0.62992125984251968" right="0.19685039370078741" top="0.78740157480314965" bottom="0.55118110236220474" header="0.23622047244094491" footer="0.15748031496062992"/>
  <pageSetup paperSize="9" scale="44" orientation="portrait" r:id="rId1"/>
  <headerFooter>
    <oddFooter>&amp;R&amp;P</oddFooter>
  </headerFooter>
  <rowBreaks count="1" manualBreakCount="1">
    <brk id="52" min="3" max="33" man="1"/>
  </rowBreaks>
  <colBreaks count="4" manualBreakCount="4">
    <brk id="11" min="2" max="47" man="1"/>
    <brk id="17" min="2" max="79" man="1"/>
    <brk id="24" min="2" max="79" man="1"/>
    <brk id="30" min="2" max="7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Документ" ma:contentTypeID="0x01010051DC89FFDAC4684DB262DCE45F8F3961" ma:contentTypeVersion="0" ma:contentTypeDescription="Створення нового документа." ma:contentTypeScope="" ma:versionID="83c020f26922ed63a1879982c2428808">
  <xsd:schema xmlns:xsd="http://www.w3.org/2001/XMLSchema" xmlns:xs="http://www.w3.org/2001/XMLSchema" xmlns:p="http://schemas.microsoft.com/office/2006/metadata/properties" xmlns:ns2="acedc1b3-a6a6-4744-bb8f-c9b717f8a9c9" targetNamespace="http://schemas.microsoft.com/office/2006/metadata/properties" ma:root="true" ma:fieldsID="0726173c3e9f53e106ecb31a6e2fb790" ns2:_="">
    <xsd:import namespace="acedc1b3-a6a6-4744-bb8f-c9b717f8a9c9"/>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edc1b3-a6a6-4744-bb8f-c9b717f8a9c9" elementFormDefault="qualified">
    <xsd:import namespace="http://schemas.microsoft.com/office/2006/documentManagement/types"/>
    <xsd:import namespace="http://schemas.microsoft.com/office/infopath/2007/PartnerControls"/>
    <xsd:element name="_dlc_DocId" ma:index="8" nillable="true" ma:displayName="Значення ідентифікатора документа" ma:description="Значення ідентифікатора документа, призначеного цьому елементу." ma:internalName="_dlc_DocId" ma:readOnly="true">
      <xsd:simpleType>
        <xsd:restriction base="dms:Text"/>
      </xsd:simpleType>
    </xsd:element>
    <xsd:element name="_dlc_DocIdUrl" ma:index="9" nillable="true" ma:displayName="Ідентифікатор документа" ma:description="Постійне посилання на цей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вмісту"/>
        <xsd:element ref="dc:title" minOccurs="0" maxOccurs="1" ma:index="4" ma:displayName="Заголовок"/>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acedc1b3-a6a6-4744-bb8f-c9b717f8a9c9">MFWF-331-52689</_dlc_DocId>
    <_dlc_DocIdUrl xmlns="acedc1b3-a6a6-4744-bb8f-c9b717f8a9c9">
      <Url>http://workflow/04000/04110/_layouts/DocIdRedir.aspx?ID=MFWF-331-52689</Url>
      <Description>MFWF-331-52689</Description>
    </_dlc_DocIdUrl>
  </documentManagement>
</p:properties>
</file>

<file path=customXml/itemProps1.xml><?xml version="1.0" encoding="utf-8"?>
<ds:datastoreItem xmlns:ds="http://schemas.openxmlformats.org/officeDocument/2006/customXml" ds:itemID="{A80E9AA6-D5E8-48B0-AD61-72F2F4C818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edc1b3-a6a6-4744-bb8f-c9b717f8a9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4FD1B0-0576-4285-B7C1-BBCCBBA43F2A}">
  <ds:schemaRefs>
    <ds:schemaRef ds:uri="http://schemas.microsoft.com/sharepoint/events"/>
  </ds:schemaRefs>
</ds:datastoreItem>
</file>

<file path=customXml/itemProps3.xml><?xml version="1.0" encoding="utf-8"?>
<ds:datastoreItem xmlns:ds="http://schemas.openxmlformats.org/officeDocument/2006/customXml" ds:itemID="{E00E29D0-296B-459B-9AA4-08C3B795255A}">
  <ds:schemaRefs>
    <ds:schemaRef ds:uri="http://schemas.microsoft.com/sharepoint/v3/contenttype/forms"/>
  </ds:schemaRefs>
</ds:datastoreItem>
</file>

<file path=customXml/itemProps4.xml><?xml version="1.0" encoding="utf-8"?>
<ds:datastoreItem xmlns:ds="http://schemas.openxmlformats.org/officeDocument/2006/customXml" ds:itemID="{369117B7-36DC-4567-BDDF-754013AE4DB9}">
  <ds:schemaRefs>
    <ds:schemaRef ds:uri="http://schemas.microsoft.com/office/infopath/2007/PartnerControl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 ds:uri="acedc1b3-a6a6-4744-bb8f-c9b717f8a9c9"/>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Дод.7 </vt:lpstr>
      <vt:lpstr>'Дод.7 '!Заголовки_для_друку</vt:lpstr>
      <vt:lpstr>'Дод.7 '!Область_друку</vt:lpstr>
    </vt:vector>
  </TitlesOfParts>
  <Company>Minfin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Користувач Windows</dc:creator>
  <cp:lastModifiedBy>Користувач Windows</cp:lastModifiedBy>
  <cp:lastPrinted>2017-09-15T18:58:15Z</cp:lastPrinted>
  <dcterms:created xsi:type="dcterms:W3CDTF">2017-09-15T17:09:25Z</dcterms:created>
  <dcterms:modified xsi:type="dcterms:W3CDTF">2017-09-15T19:23:14Z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081b000f-0375-49a2-9199-727c9259cd21</vt:lpwstr>
  </property>
  <property fmtid="{D5CDD505-2E9C-101B-9397-08002B2CF9AE}" pid="3" name="ContentTypeId">
    <vt:lpwstr>0x01010051DC89FFDAC4684DB262DCE45F8F3961</vt:lpwstr>
  </property>
</Properties>
</file>